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defaultThemeVersion="166925"/>
  <mc:AlternateContent xmlns:mc="http://schemas.openxmlformats.org/markup-compatibility/2006">
    <mc:Choice Requires="x15">
      <x15ac:absPath xmlns:x15ac="http://schemas.microsoft.com/office/spreadsheetml/2010/11/ac" url="\\archivosxm\DIOM\GIAN\05. Informes\INFORME ANUAL\2021\Informe Anual\Informacion recibida\DPO\"/>
    </mc:Choice>
  </mc:AlternateContent>
  <xr:revisionPtr revIDLastSave="0" documentId="13_ncr:1_{0B985402-ED2D-41CD-97FC-33C54134F957}" xr6:coauthVersionLast="47" xr6:coauthVersionMax="47" xr10:uidLastSave="{00000000-0000-0000-0000-000000000000}"/>
  <bookViews>
    <workbookView xWindow="-22785" yWindow="2475" windowWidth="22905" windowHeight="13740" tabRatio="893" firstSheet="12" activeTab="12" xr2:uid="{00000000-000D-0000-FFFF-FFFF00000000}"/>
  </bookViews>
  <sheets>
    <sheet name="LEEME" sheetId="17" r:id="rId1"/>
    <sheet name="LimitesImport" sheetId="14" r:id="rId2"/>
    <sheet name="Restricciones" sheetId="13" r:id="rId3"/>
    <sheet name="ReqUnidades_Caribe2" sheetId="16" r:id="rId4"/>
    <sheet name="ReqUnidades_GCM" sheetId="15" r:id="rId5"/>
    <sheet name="ReqUnidades_Suroccidental" sheetId="9" r:id="rId6"/>
    <sheet name="ReqUnidades_Nordeste" sheetId="10" r:id="rId7"/>
    <sheet name="ReqUnidades_Antioquia" sheetId="11" r:id="rId8"/>
    <sheet name="ReqUnidades_Oriental" sheetId="12" r:id="rId9"/>
    <sheet name="EquivUnid" sheetId="2" r:id="rId10"/>
    <sheet name="Tensiones" sheetId="1" r:id="rId11"/>
    <sheet name="Info_Elems_Condiciones" sheetId="18" r:id="rId12"/>
    <sheet name="Graficas" sheetId="19" r:id="rId13"/>
  </sheets>
  <definedNames>
    <definedName name="_xlnm._FilterDatabase" localSheetId="9" hidden="1">EquivUnid!$A$1:$E$71</definedName>
    <definedName name="_xlnm._FilterDatabase" localSheetId="2" hidden="1">Restricciones!$A$1:$R$179</definedName>
    <definedName name="_xlnm._FilterDatabase" localSheetId="10" hidden="1">Tensiones!$A$1:$F$70</definedName>
    <definedName name="_Hlk45015439" localSheetId="9">EquivUnid!$B$2</definedName>
    <definedName name="_Hlk75254411" localSheetId="2">Restricciones!$D$107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9" l="1"/>
  <c r="C20" i="19"/>
  <c r="D19" i="19"/>
  <c r="C19" i="19"/>
  <c r="D18" i="19"/>
  <c r="C18" i="19"/>
  <c r="D17" i="19"/>
  <c r="C17" i="19"/>
  <c r="D16" i="19"/>
  <c r="C16" i="19"/>
  <c r="D15" i="19"/>
  <c r="C15" i="19"/>
  <c r="D14" i="19"/>
  <c r="C14" i="19"/>
  <c r="D13" i="19"/>
  <c r="C13" i="19"/>
  <c r="D12" i="19"/>
  <c r="C12" i="19"/>
  <c r="D11" i="19"/>
  <c r="C11" i="19"/>
  <c r="D10" i="19"/>
  <c r="C10" i="19"/>
  <c r="D9" i="19"/>
  <c r="C9" i="19"/>
  <c r="D8" i="19"/>
  <c r="C8" i="19"/>
  <c r="D7" i="19"/>
  <c r="C7" i="19"/>
  <c r="D6" i="19"/>
  <c r="C6" i="19"/>
  <c r="D5" i="19"/>
  <c r="C5" i="19"/>
  <c r="C85" i="13"/>
  <c r="C86" i="13" s="1"/>
  <c r="C87" i="13" s="1"/>
  <c r="C88" i="13" s="1"/>
  <c r="C71" i="13"/>
  <c r="C72" i="13" s="1"/>
  <c r="C73" i="13" s="1"/>
  <c r="C74" i="13" s="1"/>
  <c r="C75" i="13" s="1"/>
  <c r="C76" i="13" s="1"/>
  <c r="C77" i="13" s="1"/>
  <c r="C78" i="13" s="1"/>
  <c r="C79" i="13" s="1"/>
  <c r="C80" i="13" s="1"/>
  <c r="C81" i="13" s="1"/>
  <c r="C82" i="13" s="1"/>
  <c r="C83" i="13" s="1"/>
  <c r="C55" i="13"/>
  <c r="C56" i="13" s="1"/>
  <c r="C57" i="13" s="1"/>
  <c r="C58" i="13" s="1"/>
  <c r="C59" i="13" s="1"/>
  <c r="C60" i="13" s="1"/>
  <c r="C62" i="13" s="1"/>
  <c r="C64" i="13" s="1"/>
  <c r="C65" i="13" s="1"/>
  <c r="C66" i="13" s="1"/>
  <c r="C67" i="13" s="1"/>
  <c r="C68" i="13" s="1"/>
  <c r="C69" i="13" s="1"/>
  <c r="C6" i="13"/>
  <c r="C9" i="13" s="1"/>
  <c r="C10" i="13" s="1"/>
  <c r="C11" i="13" s="1"/>
  <c r="C12" i="13" s="1"/>
  <c r="C13" i="13" s="1"/>
  <c r="C14" i="13" s="1"/>
  <c r="C15" i="13" s="1"/>
  <c r="C17" i="13" s="1"/>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E21" i="19"/>
  <c r="C89" i="13" l="1"/>
  <c r="C90" i="13" s="1"/>
  <c r="C91" i="13" s="1"/>
  <c r="C92" i="13" s="1"/>
  <c r="C93" i="13" s="1"/>
  <c r="C94" i="13" s="1"/>
  <c r="F5" i="19"/>
  <c r="F13" i="19"/>
  <c r="F16" i="19"/>
  <c r="F8" i="19"/>
  <c r="D21" i="19"/>
  <c r="F17" i="19"/>
  <c r="F9" i="19"/>
  <c r="F12" i="19"/>
  <c r="F19" i="19"/>
  <c r="F15" i="19"/>
  <c r="F18" i="19"/>
  <c r="F14" i="19"/>
  <c r="F11" i="19"/>
  <c r="F7" i="19"/>
  <c r="F10" i="19"/>
  <c r="F6" i="19"/>
  <c r="C21" i="19"/>
  <c r="F20" i="19"/>
  <c r="F21" i="19" l="1"/>
  <c r="A4" i="11"/>
  <c r="A5" i="11"/>
  <c r="A6" i="11"/>
  <c r="C63" i="1"/>
  <c r="C64" i="1"/>
  <c r="C66" i="1"/>
  <c r="C67" i="1"/>
  <c r="C68" i="1"/>
  <c r="C69" i="1"/>
  <c r="C70" i="1"/>
  <c r="C62" i="1"/>
  <c r="C34" i="1"/>
  <c r="C32" i="1"/>
  <c r="C30" i="1"/>
  <c r="C29" i="1"/>
  <c r="C28" i="1"/>
  <c r="C27" i="1"/>
  <c r="C22" i="1"/>
  <c r="C12" i="1"/>
  <c r="C14" i="1"/>
  <c r="C15" i="1"/>
  <c r="C16" i="1"/>
  <c r="C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GONZALO ORTEGA PULGARIN</author>
  </authors>
  <commentList>
    <comment ref="N1" authorId="0" shapeId="0" xr:uid="{4B4F86FD-82D9-4FFF-B3D5-85B7F06ADE32}">
      <text>
        <r>
          <rPr>
            <b/>
            <sz val="12"/>
            <color indexed="81"/>
            <rFont val="Tahoma"/>
            <family val="2"/>
          </rPr>
          <t>0: Restricción en alerta</t>
        </r>
        <r>
          <rPr>
            <sz val="9"/>
            <color indexed="81"/>
            <rFont val="Tahoma"/>
            <family val="2"/>
          </rPr>
          <t xml:space="preserve">
</t>
        </r>
        <r>
          <rPr>
            <b/>
            <sz val="12"/>
            <color indexed="81"/>
            <rFont val="Tahoma"/>
            <family val="2"/>
          </rPr>
          <t>1: Restricción en emergencia</t>
        </r>
      </text>
    </comment>
  </commentList>
</comments>
</file>

<file path=xl/sharedStrings.xml><?xml version="1.0" encoding="utf-8"?>
<sst xmlns="http://schemas.openxmlformats.org/spreadsheetml/2006/main" count="2366" uniqueCount="1038">
  <si>
    <t xml:space="preserve">En esta hoja usted encontrará información de utilidad para entender el presente archivo. 
El entendimiento del contenido y organización aquí presente permitirá la explotación de la información suministrada con automatismos. Esta hoja pretende ser una ayuda para la claridad de cada hoja, columna y fila con el fin de facilitar el fin anterior (que sea usada con automatismos).
Por favor, tomese el tiempo de leer cuidadosamente la descripción de cada hoja. </t>
  </si>
  <si>
    <t>Hoja</t>
  </si>
  <si>
    <t>Descripción</t>
  </si>
  <si>
    <t>LEEME</t>
  </si>
  <si>
    <t>Explicación del contenido de este archivo.</t>
  </si>
  <si>
    <t>LimitesImport</t>
  </si>
  <si>
    <r>
      <t>Lista de las importaciones máximas permitidas por área del SIN.
La columna "</t>
    </r>
    <r>
      <rPr>
        <b/>
        <sz val="14"/>
        <color theme="1"/>
        <rFont val="Calibri"/>
        <family val="2"/>
        <scheme val="minor"/>
      </rPr>
      <t>ElemName</t>
    </r>
    <r>
      <rPr>
        <sz val="14"/>
        <color theme="1"/>
        <rFont val="Calibri"/>
        <family val="2"/>
        <scheme val="minor"/>
      </rPr>
      <t>" contiene los nombres de los elementos por donde se mide la importación al área.
La columna "</t>
    </r>
    <r>
      <rPr>
        <b/>
        <sz val="14"/>
        <color theme="1"/>
        <rFont val="Calibri"/>
        <family val="2"/>
        <scheme val="minor"/>
      </rPr>
      <t>FKEYS</t>
    </r>
    <r>
      <rPr>
        <sz val="14"/>
        <color theme="1"/>
        <rFont val="Calibri"/>
        <family val="2"/>
        <scheme val="minor"/>
      </rPr>
      <t>" contiene los foreign keys de PowerFactory para cada elemento por el cual se mide la importación. El signo + o - al frente del foreign key indica la dirección del flujo de potencia con respecto al nombre del mismo. 
La columna "</t>
    </r>
    <r>
      <rPr>
        <b/>
        <sz val="14"/>
        <color theme="1"/>
        <rFont val="Calibri"/>
        <family val="2"/>
        <scheme val="minor"/>
      </rPr>
      <t>LimiteSup [MW]</t>
    </r>
    <r>
      <rPr>
        <sz val="14"/>
        <color theme="1"/>
        <rFont val="Calibri"/>
        <family val="2"/>
        <scheme val="minor"/>
      </rPr>
      <t>" indica el máximo valor permitido.</t>
    </r>
  </si>
  <si>
    <t>Restricciones</t>
  </si>
  <si>
    <r>
      <t>Lista detallada de las restricciones eléctricas por área y subárea.
La columna "</t>
    </r>
    <r>
      <rPr>
        <b/>
        <sz val="14"/>
        <color theme="1"/>
        <rFont val="Calibri"/>
        <family val="2"/>
        <scheme val="minor"/>
      </rPr>
      <t>FKEYS</t>
    </r>
    <r>
      <rPr>
        <sz val="14"/>
        <color theme="1"/>
        <rFont val="Calibri"/>
        <family val="2"/>
        <scheme val="minor"/>
      </rPr>
      <t>" contiene los foreign keys de PowerFactory para cada elemento involucrado en las restricciones listadas. El signo + o - al frente del foreign key indica la dirección del flujo de potencia con respecto al nombre del mismo. 
La columna "</t>
    </r>
    <r>
      <rPr>
        <b/>
        <sz val="14"/>
        <color theme="1"/>
        <rFont val="Calibri"/>
        <family val="2"/>
        <scheme val="minor"/>
      </rPr>
      <t>Corte [MW]</t>
    </r>
    <r>
      <rPr>
        <sz val="14"/>
        <color theme="1"/>
        <rFont val="Calibri"/>
        <family val="2"/>
        <scheme val="minor"/>
      </rPr>
      <t xml:space="preserve">" indica el máximo valor permitido para la suma de todas las potencias (con sus direcciones de flujo) en cada corte.
</t>
    </r>
  </si>
  <si>
    <t>ReqUnidades_Caribe2</t>
  </si>
  <si>
    <t>Tabla con los requerimientos de unidades en la subárea Caribe2 (compuesta por Atlántico, Bolivar y GCM). La demanda listada debe ser medida en estas tres subáreas.
Las dos últimas columnas representan la condición del número de unidades a adicionar a la base (columna con el nombre de la subárea o área). Esta condición se refiere a la importación por medio de los elementos reportados en la hoja "Info_Elems_Condiciones". 
Para más detalle consultar el IPOEMP vigente.</t>
  </si>
  <si>
    <t>ReqUnidades_GCM</t>
  </si>
  <si>
    <t>Tabla con los requerimientos de unidades en la subárea GCM. La demanda listada debe ser medida en esta subárea.</t>
  </si>
  <si>
    <t>ReqUnidades_Suroccidental</t>
  </si>
  <si>
    <t>Tabla con los requerimientos de unidades en el área Suroccidental. La demanda listada debe ser medida la totalidad del área.</t>
  </si>
  <si>
    <t>ReqUnidades_Nordeste</t>
  </si>
  <si>
    <t>Tabla con los requerimientos de unidades en el área Nordeste. La demanda listada debe ser medida en la subárea Boyacá-Casanare, por esta razón se lista esta única subárea en dicha tabla.
Para más detalle consultar el IPOEMP vigente.</t>
  </si>
  <si>
    <t>ReqUnidades_Antioquia</t>
  </si>
  <si>
    <t>Tabla con los requerimientos de unidades en el área Suroccidental. La demanda listada debe ser medida la totalidad del área. Los requerimientos se listan por las subáreas Norte y Oriente de Antioquia.</t>
  </si>
  <si>
    <t>ReqUnidades_Oriental</t>
  </si>
  <si>
    <t>Tabla con los requerimientos de unidades en el área Oriental. La demanda listada debe ser medida en la totalidad del área.
Las tres últimas columnas representan la condición del número de unidades a adicionar a la base (columna con el nombre de la subárea o área). Esta condición se refiere a la importación por medio de los elementos reportados en la hoja "Info_Elems_Condiciones". 
Para más detalle consultar el IPOEMP vigente.</t>
  </si>
  <si>
    <t>EquivUnid</t>
  </si>
  <si>
    <r>
      <t>Tabla con los pesos de las unidades. La columna "</t>
    </r>
    <r>
      <rPr>
        <b/>
        <sz val="14"/>
        <color theme="1"/>
        <rFont val="Calibri"/>
        <family val="2"/>
        <scheme val="minor"/>
      </rPr>
      <t>Area</t>
    </r>
    <r>
      <rPr>
        <sz val="14"/>
        <color theme="1"/>
        <rFont val="Calibri"/>
        <family val="2"/>
        <scheme val="minor"/>
      </rPr>
      <t>" informa el área en el que se reporta el peso de las unidades. La columna "</t>
    </r>
    <r>
      <rPr>
        <b/>
        <sz val="14"/>
        <color theme="1"/>
        <rFont val="Calibri"/>
        <family val="2"/>
        <scheme val="minor"/>
      </rPr>
      <t>Planta</t>
    </r>
    <r>
      <rPr>
        <sz val="14"/>
        <color theme="1"/>
        <rFont val="Calibri"/>
        <family val="2"/>
        <scheme val="minor"/>
      </rPr>
      <t>" informa el nombre de la planta de generación, la columna "</t>
    </r>
    <r>
      <rPr>
        <b/>
        <sz val="14"/>
        <color theme="1"/>
        <rFont val="Calibri"/>
        <family val="2"/>
        <scheme val="minor"/>
      </rPr>
      <t>FKEYS</t>
    </r>
    <r>
      <rPr>
        <sz val="14"/>
        <color theme="1"/>
        <rFont val="Calibri"/>
        <family val="2"/>
        <scheme val="minor"/>
      </rPr>
      <t xml:space="preserve">" lista todos los ForeignKey como aparecen en PowerFactory de las unidades que pertenecen a dicha planta.
</t>
    </r>
    <r>
      <rPr>
        <i/>
        <sz val="14"/>
        <color theme="1"/>
        <rFont val="Calibri"/>
        <family val="2"/>
        <scheme val="minor"/>
      </rPr>
      <t>NOTA: Los foreign keys en esta hoja no tienen el formato de las demás hojas. Los separadores entre foreign keys es un salto de línea ASCII "\n". Tener en cuenta esto en sus automatizaciones.</t>
    </r>
  </si>
  <si>
    <t>Tensiones</t>
  </si>
  <si>
    <r>
      <t>Tabla con las tensiones superiores e inferiores recomendadas por subestación en cada área.
La columna "</t>
    </r>
    <r>
      <rPr>
        <b/>
        <sz val="14"/>
        <color theme="1"/>
        <rFont val="Calibri"/>
        <family val="2"/>
        <scheme val="minor"/>
      </rPr>
      <t>lim_inf</t>
    </r>
    <r>
      <rPr>
        <sz val="14"/>
        <color theme="1"/>
        <rFont val="Calibri"/>
        <family val="2"/>
        <scheme val="minor"/>
      </rPr>
      <t>" y "</t>
    </r>
    <r>
      <rPr>
        <b/>
        <sz val="14"/>
        <color theme="1"/>
        <rFont val="Calibri"/>
        <family val="2"/>
        <scheme val="minor"/>
      </rPr>
      <t>lim_sup</t>
    </r>
    <r>
      <rPr>
        <sz val="14"/>
        <color theme="1"/>
        <rFont val="Calibri"/>
        <family val="2"/>
        <scheme val="minor"/>
      </rPr>
      <t>" contienen los valores mínimos y máximos. La columna "</t>
    </r>
    <r>
      <rPr>
        <b/>
        <sz val="14"/>
        <color theme="1"/>
        <rFont val="Calibri"/>
        <family val="2"/>
        <scheme val="minor"/>
      </rPr>
      <t>Substation.loc_name</t>
    </r>
    <r>
      <rPr>
        <sz val="14"/>
        <color theme="1"/>
        <rFont val="Calibri"/>
        <family val="2"/>
        <scheme val="minor"/>
      </rPr>
      <t xml:space="preserve">" contiene el nombre del objeto de PowerFactory </t>
    </r>
    <r>
      <rPr>
        <i/>
        <sz val="14"/>
        <color theme="1"/>
        <rFont val="Calibri"/>
        <family val="2"/>
        <scheme val="minor"/>
      </rPr>
      <t>ElmSubstat</t>
    </r>
    <r>
      <rPr>
        <sz val="14"/>
        <color theme="1"/>
        <rFont val="Calibri"/>
        <family val="2"/>
        <scheme val="minor"/>
      </rPr>
      <t xml:space="preserve"> para las subestaciones listadas (es decir, el .loc_name del elemento ElmSubstat -- Así se encuentra en PowerFactory). La columna "</t>
    </r>
    <r>
      <rPr>
        <b/>
        <sz val="14"/>
        <color theme="1"/>
        <rFont val="Calibri"/>
        <family val="2"/>
        <scheme val="minor"/>
      </rPr>
      <t>FKEYS</t>
    </r>
    <r>
      <rPr>
        <sz val="14"/>
        <color theme="1"/>
        <rFont val="Calibri"/>
        <family val="2"/>
        <scheme val="minor"/>
      </rPr>
      <t>" lista los foreign keys de las barras.
La razón por la cual se tienen ambas columnas es porque hay barras que no están asociadas a ningún elemento ElmSubstat.</t>
    </r>
  </si>
  <si>
    <t>Info_Elems_Condiciones</t>
  </si>
  <si>
    <r>
      <t>Esta hoja sirve para identificar los elementos que condicionan el número de unidades en las áreas donde existe dicha situación (caso de las hojas "ReqUnidades_Caribe2" y "ReUnidades_Oriental").
La columna "</t>
    </r>
    <r>
      <rPr>
        <b/>
        <sz val="14"/>
        <color theme="1"/>
        <rFont val="Calibri"/>
        <family val="2"/>
        <scheme val="minor"/>
      </rPr>
      <t>Area</t>
    </r>
    <r>
      <rPr>
        <sz val="14"/>
        <color theme="1"/>
        <rFont val="Calibri"/>
        <family val="2"/>
        <scheme val="minor"/>
      </rPr>
      <t>" contiene el área que presenta una condición basada en importación para su número mínino de unidades.
La columna "</t>
    </r>
    <r>
      <rPr>
        <b/>
        <sz val="14"/>
        <color theme="1"/>
        <rFont val="Calibri"/>
        <family val="2"/>
        <scheme val="minor"/>
      </rPr>
      <t>Medicion</t>
    </r>
    <r>
      <rPr>
        <sz val="14"/>
        <color theme="1"/>
        <rFont val="Calibri"/>
        <family val="2"/>
        <scheme val="minor"/>
      </rPr>
      <t>" contiene una lista con los nombres de los elementos por donde se mide la importación para la evaluación de dicha condición.
La columna "</t>
    </r>
    <r>
      <rPr>
        <b/>
        <sz val="14"/>
        <color theme="1"/>
        <rFont val="Calibri"/>
        <family val="2"/>
        <scheme val="minor"/>
      </rPr>
      <t>Elemento(s)</t>
    </r>
    <r>
      <rPr>
        <sz val="14"/>
        <color theme="1"/>
        <rFont val="Calibri"/>
        <family val="2"/>
        <scheme val="minor"/>
      </rPr>
      <t>" contiene el nombre con el cual se identificarán los elementos en PowerFactory. Es importante que todos los nombres que se escriban aquí sigan los siguientes criterios:
1) En caso de ser más de un elemento estos deben ir separados por coma (,) y no tener ningún otro separador diferente.
2) Todos los nombres escritos aquí deben ser exactamente igual a cómo aparecen en el modelo del SIN en PowerFactory.
La columna "</t>
    </r>
    <r>
      <rPr>
        <b/>
        <sz val="14"/>
        <color theme="1"/>
        <rFont val="Calibri"/>
        <family val="2"/>
        <scheme val="minor"/>
      </rPr>
      <t>Tipo</t>
    </r>
    <r>
      <rPr>
        <sz val="14"/>
        <color theme="1"/>
        <rFont val="Calibri"/>
        <family val="2"/>
        <scheme val="minor"/>
      </rPr>
      <t>" contiene la clase de los elementos listados en la columna "Elemento(s)".</t>
    </r>
  </si>
  <si>
    <t>Gráficas</t>
  </si>
  <si>
    <t>Esta hoja contiene información de resumen de las restricciones eléctricas listadas en la hoja "Restricciones". La información contenida aquí tiene un propósito descriptivo.</t>
  </si>
  <si>
    <t>Para mayor información remitirse al IPOEMP vigente.</t>
  </si>
  <si>
    <t>Area</t>
  </si>
  <si>
    <t>ElemName</t>
  </si>
  <si>
    <t>FKEYS</t>
  </si>
  <si>
    <t>LimiteSup [MW]</t>
  </si>
  <si>
    <t>Caribe</t>
  </si>
  <si>
    <t>Porce III – Cerromatoso 500 kV + 
Primavera – Cerromatoso 500 kV + 
Ocaña – La Loma 500 kV +
Antioquia - Cerromatoso 1 y 2 500 kV</t>
  </si>
  <si>
    <t>"-lrtCmt3Shn15","-LrtCmtPmv51r", "-LinOcaLom512, "+LinAntCer51r","+LinAntCer52r"</t>
  </si>
  <si>
    <t>Antioquia</t>
  </si>
  <si>
    <t>Oriental</t>
  </si>
  <si>
    <t>Primavera – Bacatá 500 kV</t>
  </si>
  <si>
    <t>"-PmvBac500"</t>
  </si>
  <si>
    <t>Nordeste</t>
  </si>
  <si>
    <t>Primavera – Sogamoso 500 kV +
Ocaña – Sogamoso 500 kV +
Porce III – Sogamoso 500 kV +
Ocaña 1 500/230 kV + 
Ocaña 2 500/230 KV +
Chivor - Sochagota 1 230 kV +
Chivor - Sochagota 2 230 kV +
Primavera - Guatiguará 230 kV +
Primavera - Comuneros 1 230 kV +
Primavera - Comuneros 2 230 kV +
Guateque – Jenesano 115 kV +
Chivor – Aguaclara 115 kV</t>
  </si>
  <si>
    <t>"+PrmSog51", "+OcaSog5r","+LinPorSog51T","+TrfOca5231","+TrfOca5232","+LinChvScg21","+LinChvScg22","-LinGtgPmv21","-LinComPmv21","-LinComPmv22","-linChvAguc11","+LinGuaJns11"</t>
  </si>
  <si>
    <t>Suroccidental</t>
  </si>
  <si>
    <t>San Marcos 500/230 kV / Virginia 500/230 kV</t>
  </si>
  <si>
    <t>"+TrfSm55231","+TrfVr55231"</t>
  </si>
  <si>
    <t>Subarea</t>
  </si>
  <si>
    <t>Número</t>
  </si>
  <si>
    <t>Restricción</t>
  </si>
  <si>
    <t>Corte [MW]</t>
  </si>
  <si>
    <t>ESPS</t>
  </si>
  <si>
    <t>Escenario</t>
  </si>
  <si>
    <t>Recomendación operativa</t>
  </si>
  <si>
    <t>Obra de Expansión</t>
  </si>
  <si>
    <t>Acciones de corto plazo recomendadas</t>
  </si>
  <si>
    <t>Generación a limitar</t>
  </si>
  <si>
    <t>Generación a subir</t>
  </si>
  <si>
    <t>Estado restricción</t>
  </si>
  <si>
    <t>Acciones a realizar DPO</t>
  </si>
  <si>
    <t>Fecha última gestión</t>
  </si>
  <si>
    <t>Seguimiento</t>
  </si>
  <si>
    <t>Última revisión (Nombre y fecha)</t>
  </si>
  <si>
    <t>Antioquia – Cerromatoso 1 500 kV + Antioquia – Cerromatoso 2 500 kV + Porce 3 – Cerromatoso 500 kV + Primavera – Cerromatoso 500 kV + Ocaña – La Loma 500 kV</t>
  </si>
  <si>
    <t>"-lrtCmt3Shn15","-LrtCmtPmv51r","-LinOcaLom512","+LinAntCer51r","+LinAntCer52r"</t>
  </si>
  <si>
    <t>NO</t>
  </si>
  <si>
    <t>Alta importación de potencia del área Caribe.</t>
  </si>
  <si>
    <t>• Programar generación de seguridad al interior del área Caribe de manera que se cubra el límite de importación y el requerimiento del número de unidades equivalentes
• Hacer un uso adecuado de taps de transformadores y compensación reactiva del área y mantener adecuados perfiles de tensión en estado normal de operación.
• En caso de que no se puedan programar las unidades equivalentes mínimas requeridas, es necesario disminuir el intercambio de potencia entre el interior y el área Caribe 2 (alrededor de 100 MW por unidad), verficando en cada caso la respuesta del sistema en estado normal de operación y ante N-1</t>
  </si>
  <si>
    <r>
      <rPr>
        <b/>
        <sz val="9"/>
        <color theme="1"/>
        <rFont val="Tahoma"/>
        <family val="2"/>
      </rPr>
      <t>Proyecto PTRA00072</t>
    </r>
    <r>
      <rPr>
        <sz val="9"/>
        <color theme="1"/>
        <rFont val="Tahoma"/>
        <family val="2"/>
      </rPr>
      <t xml:space="preserve">: UPME 05 - 2014 LT Cerromatoso - Chinú 500 kV y LT Chinú - Copey 500 kV (Refuerzo Costa Caribe), </t>
    </r>
    <r>
      <rPr>
        <b/>
        <sz val="9"/>
        <color theme="1"/>
        <rFont val="Tahoma"/>
        <family val="2"/>
      </rPr>
      <t>Proyecto PTRA00203</t>
    </r>
    <r>
      <rPr>
        <sz val="9"/>
        <color theme="1"/>
        <rFont val="Tahoma"/>
        <family val="2"/>
      </rPr>
      <t xml:space="preserve">: Circuitos a 110 kV La Loma – La Jagua y La Loma – El Paso 110 kV, Proyecto </t>
    </r>
    <r>
      <rPr>
        <b/>
        <sz val="9"/>
        <color theme="1"/>
        <rFont val="Tahoma"/>
        <family val="2"/>
      </rPr>
      <t xml:space="preserve">PTRA00321 </t>
    </r>
    <r>
      <rPr>
        <sz val="9"/>
        <color theme="1"/>
        <rFont val="Tahoma"/>
        <family val="2"/>
      </rPr>
      <t xml:space="preserve">UPME 07 - 2017 LT Sabanalarga - Bolívar 500 kV 
</t>
    </r>
  </si>
  <si>
    <t>No aplica</t>
  </si>
  <si>
    <t>Guajira,
Termonorte,
Tebsa,
Barranquilla,
Flores 1,
Flores 4,
Candelaria,
Cartagena,
Proeléctrica</t>
  </si>
  <si>
    <t>Se actualizó la lista de cortes, encontrándose algunos nuevos, eliminando otros por la entrada en operación de proyectos o por las modificaciones topológicas ante la entrada en operación de etapas de proyectos.</t>
  </si>
  <si>
    <t>AAM
27-03-2018</t>
  </si>
  <si>
    <t>Chinú – Sabana 1 + Chinú – Sabana 2 500 kV + Ocaña – La Loma 500 kV</t>
  </si>
  <si>
    <t>"+LrtSabChn51r","+LrtSabchn52r","-LinOcaLom512"</t>
  </si>
  <si>
    <t>• Programar generación de seguridad al interior del área Caribe de manera que se cubra el límite de importación y el número de unidades
• Hacer un uso adecuado de taps de transformadores y compensación reactiva del área y mantener adecuados perfiles de tensión en estado normal de operación.
• En caso de que no se puedan programar las unidades equivalentes mínimas requeridas, es necesario disminuir el intercambio de potencia entre el interior y el área Caribe 2 (alrededor de 100 MW por unidad),vericando en cada caso la respuesta del sistema en estado normal de operación y ante N-1</t>
  </si>
  <si>
    <r>
      <rPr>
        <b/>
        <sz val="9"/>
        <color theme="1"/>
        <rFont val="Tahoma"/>
        <family val="2"/>
      </rPr>
      <t>Proyecto PTRA00072</t>
    </r>
    <r>
      <rPr>
        <sz val="9"/>
        <color theme="1"/>
        <rFont val="Tahoma"/>
        <family val="2"/>
      </rPr>
      <t xml:space="preserve">: UPME 05 - 2014 LT Cerromatoso - Chinú 500 kV y LT Chinú - Copey 500 kV (Refuerzo Costa Caribe), </t>
    </r>
    <r>
      <rPr>
        <b/>
        <sz val="9"/>
        <color theme="1"/>
        <rFont val="Tahoma"/>
        <family val="2"/>
      </rPr>
      <t>Proyecto PTRA00203</t>
    </r>
    <r>
      <rPr>
        <sz val="9"/>
        <color theme="1"/>
        <rFont val="Tahoma"/>
        <family val="2"/>
      </rPr>
      <t xml:space="preserve">: Circuitos a 110 kV La Loma – La Jagua y La Loma – El Paso 110 kV, </t>
    </r>
    <r>
      <rPr>
        <b/>
        <sz val="9"/>
        <color theme="1"/>
        <rFont val="Tahoma"/>
        <family val="2"/>
      </rPr>
      <t xml:space="preserve">Proyecto PTRA00321: </t>
    </r>
    <r>
      <rPr>
        <sz val="9"/>
        <color theme="1"/>
        <rFont val="Tahoma"/>
        <family val="2"/>
      </rPr>
      <t xml:space="preserve">UPME 07 - 2017 LT Sabanalarga - Bolívar 500 kV 
</t>
    </r>
  </si>
  <si>
    <t>Sabana – Fundación 1 + 2 + 3 220 kV + Bolívar – El Copey 500 kV + Ocaña – La Loma 500 kV</t>
  </si>
  <si>
    <t>"-LinFunSab21","-LinFunSab22","-LinFunSab23","+BolCop500","-LinOcaLom512"</t>
  </si>
  <si>
    <t>Baja generación al interior de la subárea GCM.</t>
  </si>
  <si>
    <t>• Programar generación de seguridad al interior de la subárea GCM de manera que se cubra el límite de importación y el número de unidades equivalentes requerido.
• Hacer un uso adecuado de taps de transformadores y compensación reactiva del área y mantener adecuados perfiles de tensión en estado normal de operación.
• En caso de que no se puedan programar las unidades equivalentes mínimas requeridas, se recomienda disminuir el intercambio de potencia entre el interior y el área Caribe 2 o la importación de GCM, de no ser posible se debe evaluar el programar demanda no atendida en estado normal de operación, validando en cada caso la respuesta del sistema en estado normal de operación y ante N-1</t>
  </si>
  <si>
    <r>
      <rPr>
        <b/>
        <sz val="9"/>
        <color theme="1"/>
        <rFont val="Tahoma"/>
        <family val="2"/>
      </rPr>
      <t>Proyecto PTRA00203</t>
    </r>
    <r>
      <rPr>
        <sz val="9"/>
        <color theme="1"/>
        <rFont val="Tahoma"/>
        <family val="2"/>
      </rPr>
      <t xml:space="preserve">: Circuitos a 110 kV La Loma – La Jagua y La Loma – El Paso 110 kV,  </t>
    </r>
    <r>
      <rPr>
        <b/>
        <sz val="9"/>
        <color theme="1"/>
        <rFont val="Tahoma"/>
        <family val="2"/>
      </rPr>
      <t>Proyecto PTRA00243</t>
    </r>
    <r>
      <rPr>
        <sz val="9"/>
        <color theme="1"/>
        <rFont val="Tahoma"/>
        <family val="2"/>
      </rPr>
      <t xml:space="preserve"> UPME 09 - 2016 S/E Cuestecitas 500 kV y LT Copey - Cuestecitas 500 kV y Copey - Fundación 220 kV</t>
    </r>
  </si>
  <si>
    <t>Guajira, Termonorte</t>
  </si>
  <si>
    <t>Atlántico</t>
  </si>
  <si>
    <t xml:space="preserve">Baja tensión en la red Atlántico 110 kV en estado normal y ante N-1 </t>
  </si>
  <si>
    <t>Alta demanda  y baja generación al interior de la subárea</t>
  </si>
  <si>
    <t xml:space="preserve">Programar recursos de generación al interior de la subárea Atlántico para soporte de tensión en barras de 110 kV en estado normal de operación y ante contingencias N-1 </t>
  </si>
  <si>
    <r>
      <rPr>
        <b/>
        <sz val="9"/>
        <color theme="1"/>
        <rFont val="Tahoma"/>
        <family val="2"/>
      </rPr>
      <t>Proyecto PTRA00320</t>
    </r>
    <r>
      <rPr>
        <sz val="9"/>
        <color theme="1"/>
        <rFont val="Tahoma"/>
        <family val="2"/>
      </rPr>
      <t xml:space="preserve">: El Rio 220 kV y la transformación El Río 220/110 kV, Proyecto </t>
    </r>
    <r>
      <rPr>
        <b/>
        <sz val="9"/>
        <color theme="1"/>
        <rFont val="Tahoma"/>
        <family val="2"/>
      </rPr>
      <t>Proyecto PTRA00669</t>
    </r>
    <r>
      <rPr>
        <sz val="9"/>
        <color theme="1"/>
        <rFont val="Tahoma"/>
        <family val="2"/>
      </rPr>
      <t>: Convocatoria Atlántico, obras asociadas a las subestaciones Termoflores, Las Flores, Centro, Oasis, Magdalena, Unión, Tebsa y Estadio</t>
    </r>
  </si>
  <si>
    <t>Tebsa,
Barranquilla,
Flores 1,
Flores 4</t>
  </si>
  <si>
    <t>Sobrecarga de un transformador Tebsa 1, 2 ,5 220/110 kV ante contingencia sencilla de uno de ellos</t>
  </si>
  <si>
    <t>"+TrfTbs2146","+TrfTbs2017","+TrfTbs215"</t>
  </si>
  <si>
    <t>SI</t>
  </si>
  <si>
    <t xml:space="preserve">Alta generación en Tebsa 220 kV y Barranquilla.
Baja generación en 110 kV y Flores 4 220 kV.
</t>
  </si>
  <si>
    <t xml:space="preserve">Realizar balance de generación entre Flores y Tebsa 220 kV + Barranquilla y/o programar generación en la red de 110 kV. En caso de no ser suficiente validar la suficiencia del ESPS asociado a sobrecarga de la transformación Tebsa 220/110 kV </t>
  </si>
  <si>
    <t>Tebsa 220 kV, 
Barraquilla 220kV</t>
  </si>
  <si>
    <t>Tebsa 110 kV,
Flores 1,
Flores 4</t>
  </si>
  <si>
    <t>"+TrfTbs2017",+TrfTbs2146,"+TrfTbs215"</t>
  </si>
  <si>
    <t>"+TrfTbs215",+TrfTbs2146,"+TrfTbs2017"</t>
  </si>
  <si>
    <t>Flores 6 220/110 kV / Flores 10 220/110 kV</t>
  </si>
  <si>
    <t>"+TrfFls2011","+TrfFls2012"</t>
  </si>
  <si>
    <t>Alta generación en Flores 4 a nivel de 220 kV y baja generación de Flores 1 y Flores 4 a nivel de 110 kV, Tebsa y Barranquilla</t>
  </si>
  <si>
    <t>Realizar balance de generación entre Flores y Tebsa y/o programar generación a nivel de 110 kV. El valor del corte dependerá del escenario de operación y si la S/E Termoflores 110 kV se opera acoplada o desacoplada</t>
  </si>
  <si>
    <t>Flores 4 220 kV</t>
  </si>
  <si>
    <t>Tebsa,
Barranquilla,
Flores 1,
Flores 4 110 kV</t>
  </si>
  <si>
    <t>Flores 10 220/110 kV / Flores 6 220/110 kV</t>
  </si>
  <si>
    <t>"+TrfFls2012","+TrfFls2011"</t>
  </si>
  <si>
    <t>Termoflores II - Oasis 110 kV / Flores 10 220/110 kV</t>
  </si>
  <si>
    <t>"-CI0890","+TrfFls2012"</t>
  </si>
  <si>
    <t>Con Termoflores 110 kV desacoplada. Alta generación en Flores 4 y baja generación en Flores 1, Tebsa y Barranquilla</t>
  </si>
  <si>
    <t>Con Termoflores 110 kV desacoplada. Realizar balance de generación entre Flores 4, Tebsa y Barranquilla y/o programar generación en Flores 1. El valor del corte dependerá de la generación que se utilice para cubrirlo</t>
  </si>
  <si>
    <t>Flores 4</t>
  </si>
  <si>
    <t>Tebsa,
Barranquilla,
Flores 1</t>
  </si>
  <si>
    <t>Termoflores - Las Flores 110 kV / Termoflores I - Oasis 110 kV</t>
  </si>
  <si>
    <t>"-CI0564","-CI0215"</t>
  </si>
  <si>
    <t>Con Termoflores 110 kV desacoplada. alta generación en Flores 4 220 kV y Flores 1 y baja en Flores 4 a 110 kV, Tebsa y Barranquilla</t>
  </si>
  <si>
    <t>Con Termoflores 110 kV desacoplada. Balance de generación entre Flores 4 220 kV - Flores 1 y Tebsa – Barranquilla y aumentar generación en Flores 4 110 kV. Se debe verificar la suficiencia de los ESPS asociado a sobrecarga de Termoflores – Oasis I 110 kV y Silencio 110/34.5 kV</t>
  </si>
  <si>
    <t>Flores 1,
 Flores 4 220 kV</t>
  </si>
  <si>
    <t>Flores 4 110 kV,
Tebsa,
Barranquilla</t>
  </si>
  <si>
    <t>Termoflores - Las Flores 110 kV / Termoflores II - Oasis 110 kV</t>
  </si>
  <si>
    <t>"-CI0564","-CI0890"</t>
  </si>
  <si>
    <t>Con Termoflores 110 kV acoplada, alta generación en Flores 1 y Flores 4 220 kV con baja en Tebsa y Barranquilla</t>
  </si>
  <si>
    <t>Con Termoflores 110 kV acoplada. Balance de generación entre Flores 1 y Tebsa – Barranquilla. Disminuir generación en Flores 1 y 4. De no ser posible eliminar esta restricción con balance de generación,Verificar la suficiencia de los ESPS asociado a sobrecarga de Termoflores – Oasis II 110 kV y Silencio 110/34.5 kV</t>
  </si>
  <si>
    <t xml:space="preserve">Flores 1 110 kV
</t>
  </si>
  <si>
    <t xml:space="preserve">
Tebsa,
Barranquilla</t>
  </si>
  <si>
    <t>Flores 6 220/110 kV / Termoflores I - Oasis 1 110 kV</t>
  </si>
  <si>
    <t>"+TrfFls2011","-CI0215"</t>
  </si>
  <si>
    <t>Con Termoflores 110 kV desacoplada, Alta generación en Flores 4 220 kV y Flores 1, y baja en Flores 4 por 110 kV, Tebsa y Barranquilla</t>
  </si>
  <si>
    <t xml:space="preserve">Con Termoflores 110 kV desacoplada. Programar más generación en Flores IV 110 kV. Balance de generación entre Flores 4 220 kV - Flores 1 y Tebsa – Barranquilla. De no ser posible cubrir la restricción con generación, verificar suficiencia del ESPS de sobrecarga de Termoflores I – Oasis 110 kV </t>
  </si>
  <si>
    <t>Termoflores II – Oasis 110 kV / Termoflores I – Oasis 110 kV</t>
  </si>
  <si>
    <t>"-CI0890","-CI0215"</t>
  </si>
  <si>
    <t>Con Termoflores 110 kV desacoplada. Alta generación en Flores 1 y Flores 4 y baja en Tebsa y Barranquilla</t>
  </si>
  <si>
    <t xml:space="preserve">Con Termoflores 110 kV desacoplada. Disminuir generación Flores 1. Balance de generación entre Flores 1 - Flores 4 y Tebsa – Barranquilla. De no ser posible cubrir la restricción con generación, verificar suficiencia del ESPS de sobrecarga Termoflores I – Oasis 110 kV </t>
  </si>
  <si>
    <t>Flores 1,
Flores 4</t>
  </si>
  <si>
    <t>Tebsa,
Barranquilla</t>
  </si>
  <si>
    <t>Con Termoflores 110 kV acoplada. Alta generación en Flores 1 y Flores 4 220 kV, y baja en Tebsa y Barranquilla</t>
  </si>
  <si>
    <t>Disminuir generación Flores 1. Balance de generación entre Flores 1 - Flores 4 220 kV y Tebsa – Barranquilla. De no ser posible cubrir la restricción con generación, verificar suficiencia del ESPS de sobrecarga Termoflores I – Oasis 110 kV</t>
  </si>
  <si>
    <t>Termoflores I – Oasis 110 kV / 
 Termoflores II - Oasis 1 110 kV</t>
  </si>
  <si>
    <t>"-CI0215","-CI0890"</t>
  </si>
  <si>
    <t>Con Termoflores 110 kV acoplada
Alta generación en Flores 1 y Flores 4 (220 kV) y baja en Tebsa y Barranquilla</t>
  </si>
  <si>
    <t>Con Termoflores 110 kV acoplada. Disminuir generación en Flores I o IV (110 kV). Balance de generación entre Flores 1 y 4 con Tebsa y Barranquilla. De no ser posible eliminar esta restricción con balance de generación, verificar suficiencia ESPS de sobrecarga de Termoflores II – Oasis 110 kV</t>
  </si>
  <si>
    <t>Flores 4
Flores 1</t>
  </si>
  <si>
    <t>Con Termoflores 110 kV desacoplada
Alta generación en Flores 1 y Flores 4 (110 y 220 kV) y baja en Tebsa y Barranquilla</t>
  </si>
  <si>
    <t>Disminuir generación en Flores IV. Balance de generación entre Flores 1 y 4 con Tebsa y Barranquilla. De no ser posible eliminar esta restricción con balance de generación, verificar suficiencia del ESPS de sobrecarga de Termoflores II – Oasis 110 kV</t>
  </si>
  <si>
    <t>Termoflores I - Oasis 110 kV / Termoflores I - Las Flores 110 kV</t>
  </si>
  <si>
    <t>"-CI0215","-CI0564"</t>
  </si>
  <si>
    <t>Con Termoflores 110 kV desacoplada
Alta generación en Flores 4 220 kV y Flores 1, con baja generación en Flores 4 por 110 kV, Tebsa y Barranquilla</t>
  </si>
  <si>
    <t>Con Termoflores 110 kV desacoplada. Aumentar generación en Flores 4 110 kV. Balance de generación entre Flores 4 220 kV - Flores 1 y Tebsa – Barranquilla. No existe ESPS asociado a esta restricción, por lo que, de no poder cubrirla se deberán evaluar traslados de carga.</t>
  </si>
  <si>
    <t>Flores 10 220/110 kV /  Termoflores II - Oasis 1 110 kV</t>
  </si>
  <si>
    <t>"+TrfFls2012","-CI0890"</t>
  </si>
  <si>
    <t>Con Termoflores 110 kV desacoplada
Alta generación en Flores 4 y baja en Flores 1, Tebsa y Barranquilla</t>
  </si>
  <si>
    <t>Con Termoflores 110 kV desacoplada. Aumentar generación en Flores 1. Disminuir en Flores IV. Aumentar en Tebsa - Barranquilla. De no ser posible controlar esta restricción con generación, verificar suficiencia ESPS sobrecargas Termoflores II – Oasis 110 kV</t>
  </si>
  <si>
    <t>Flores 1,
Tebsa,
Barranquilla</t>
  </si>
  <si>
    <t>Termoflores I – Las Flores 110 kV / Termoflores II - Oasis 110 kV</t>
  </si>
  <si>
    <t xml:space="preserve">Con Termoflores 110 kV desacoplada.
Alta generación en Flores 4. Baja en Flores 1, Tebsa y Barranquilla.
</t>
  </si>
  <si>
    <t>Con Termoflores 110 kV desacoplada. Aumentar generación en Flores 1. Balances de generación entre Flores 4 y Tebsa - Barranquilla. De no ser posible eliminar esta restricción con balance de generación, verificar suficiencia del ESPS de sobrecarga de la línea Termoflores II – Oasis 110 kV</t>
  </si>
  <si>
    <t>Termoflores I - Las Flores 110 kV / Oasis - Silencio 110 kV</t>
  </si>
  <si>
    <t>"-CI0564","+CI0316"</t>
  </si>
  <si>
    <t>Alta generación en Flores 1 y Flores 4.
Baja generación en Tebsa y Barranquilla.</t>
  </si>
  <si>
    <t xml:space="preserve">Balance de generación entre Flores 1 - Flores 4 y Tebsa – Barranquilla. De no ser posible eliminar esta restricción con balance de generación, verificar suficiencia del ESPS de sobrecarga de Oasis – Silencio 110 kV. 
Según el escenario actúa el ESPS de Silencio 110/34,5 kV, saca carga de Riomar y Las Flores 34,5 kV, lo que disminuye la carga de Oasis – Silencio 110 kV </t>
  </si>
  <si>
    <t>Oasis - Silencio 110 kV / Oasis - Centro 110 kV</t>
  </si>
  <si>
    <t>"+CI0316","-CI0123"</t>
  </si>
  <si>
    <t>Con Termoflores 110 kV desacoplada
Alta generación en Flores 1 y Flores 4 con baja generación en Tebsa y Barranquilla</t>
  </si>
  <si>
    <t xml:space="preserve">Con Termoflores 110 kV desacoplada. Balance de generación entre Flores 1 - Flores 4 y Tebsa – Barranquilla. De no ser posible eliminar esta restricción con balance de generación, verificar suficiencia ESPS sobrecarga de Oasis – Centro 110 kV </t>
  </si>
  <si>
    <t>Flores 6 220/110 kV / Tebsa - El Rio 110 kV</t>
  </si>
  <si>
    <t>"+TrfFls2011","-CI0454"</t>
  </si>
  <si>
    <t xml:space="preserve">Con Termoflores 110 kV desacoplada.
Alta generación en Tebsa y Barranquilla.
Baja generación en Flores 1 y Flores 4.
</t>
  </si>
  <si>
    <t xml:space="preserve">Con Termoflores 110 kV desacoplada. Balance de generación entre Flores 1 - Flores 4 y Tebsa – Barranquilla. De no ser posible eliminar esta restricción con balance de generación, verificar suficiencia ESPS de sobrecarga de la línea Tebsa – El Río 110 kV </t>
  </si>
  <si>
    <t>Verificar que el ESPS de sobrecarga de la línea Tebsa - El Río 110 kV sea efectivo teniendo en cuenta los crecimientos de carga.</t>
  </si>
  <si>
    <t>Flores 10 220/110 kV / Tebsa - El Río 110 kV</t>
  </si>
  <si>
    <t>"+TrfFls2012","-CI0454"</t>
  </si>
  <si>
    <t>Termoflores II - Oasis 110 kV / Tebsa - El Río 110 kV</t>
  </si>
  <si>
    <t>"-CI0890","-CI0454"</t>
  </si>
  <si>
    <t xml:space="preserve">Con Termoflores 110 kV desacoplada. Balance de generación entre Flores 1 - Flores 4 y Tebsa – Barranquilla. De no ser posible eliminar esta restricción con balance de generación, verificar suficiencia ESPS de sobrecarga de la línea Tebsa – El Río 110 kV 
</t>
  </si>
  <si>
    <t>Tebsa – Caracolí 220 kV / Tebsa - El Río 110 kV</t>
  </si>
  <si>
    <t>"-LinCrcTeb21","-CI0454"</t>
  </si>
  <si>
    <t>Tebsa - Cordialidad 110 kV / Tebsa - El Río 110 kV</t>
  </si>
  <si>
    <t>"-CI0792","-CI0454"</t>
  </si>
  <si>
    <t>Alta generación en Tebsa y Barranquilla.
Baja generación en Flores 1 y Flores 4.</t>
  </si>
  <si>
    <t xml:space="preserve">• Balance de generación entre Flores 1 - Flores 4 y Tebsa – Barranquilla.
• De no ser posible eliminar esta restricción con balance de generación, verificar suficiencia ESPS de sobrecarga de la línea Tebsa – El Río 110 kV
</t>
  </si>
  <si>
    <t>Evaluar el ESPS asociado a sobrecarga de la línea Tebsa - El Río 110 kV para que sea efectivo en todos los escenarios de demanda, generación y teniendo en cuenta los crecimientos de carga.</t>
  </si>
  <si>
    <t>Tebsa - El Río 110 kV / Tebsa - Cordialidad 110 kV</t>
  </si>
  <si>
    <t>"-CI0454","-CI0792"</t>
  </si>
  <si>
    <t xml:space="preserve">Alta generación en Tebsa y Barranquilla.
Baja generación en Flores 1 y Flores 4.
</t>
  </si>
  <si>
    <t xml:space="preserve">• Balance de generación entre Flores 1 - Flores 4 y Tebsa – Barranquilla.
• De no ser posible eliminar esta restricción con balance de generación. 
•  Verificar suficiencia ESPS de sobrecarga de Tebsa – Cordialidad 110 kV </t>
  </si>
  <si>
    <t>Tebsa - Unión 110 kV / Tebsa - El Río 110 kV</t>
  </si>
  <si>
    <t>"+CI0484","-CI0454"</t>
  </si>
  <si>
    <t>• Balance de generación entre Flores 1 - Flores 4 y Tebsa - Barranquilla. 
• De no ser posible eliminar esta restricción con balance de generación, verificar suficiencia ESPS de sobrecarga de la línea Tebsa – El Río 110 kV .</t>
  </si>
  <si>
    <t>Evaluar el ESPS de sobrecarga Tebsa - El Río 110 kV para que sea efectivo ante el continuo crecimiento de demanda.</t>
  </si>
  <si>
    <t>Agotamiento capacidad de cortocircuito de Termoflores 110 kV</t>
  </si>
  <si>
    <t>En operación los recursos Termoflores I y Termoflores IV (nivel 110 y 220 kV).</t>
  </si>
  <si>
    <t xml:space="preserve">Dado el agotamiento de la capacidad de cortocircuito de la subestación Termoflores 110 kV, ante este escenario de generación se recomienda operar con el interruptor de seccionamiento de barras abierto (7110 o 7120) para disminuir el nivel de corto circuito en cada sección de barra. Modificar la topología de la subestación impacta en las restricciones que se cubren en cada escenario de operación. </t>
  </si>
  <si>
    <t>Cambio de equipos de la subestación Termoflores 110 kV para aumentar la capacidad de corto circuito de 31,5 KA a un valor de 40 kA (en proceso de ejecución, sin fecha de finalización definida)</t>
  </si>
  <si>
    <t xml:space="preserve">Flores 1,
Flores 4,
</t>
  </si>
  <si>
    <t>Tebsa - Cordialidad 110 kV / TCordialidad - Cordialidad 1 110 kV</t>
  </si>
  <si>
    <t>"-CI0792","-LinTCrcCor11"</t>
  </si>
  <si>
    <t>Alta demanda en Cordialidad 110 kV</t>
  </si>
  <si>
    <t>No es posible realizar control de este corte con balances de generación, de activarse se requiere evaluar traslados de carga</t>
  </si>
  <si>
    <t xml:space="preserve">Evaluar el aumeto de capacidad de transporte de corriente del circuito </t>
  </si>
  <si>
    <t>El Río 110/34.5 kV / Tebsa - Unión 110 kV</t>
  </si>
  <si>
    <t>"+TR0454","+CI0484"</t>
  </si>
  <si>
    <t>Independiente del escenario.</t>
  </si>
  <si>
    <t>• No hay manera de cubrir esta restricción ni de disminuir su impacto, por lo que se presentaría desatención de demanda de manera descontrolada.
• Para cubrirla sería necesario programar DNA preventiva.</t>
  </si>
  <si>
    <r>
      <rPr>
        <b/>
        <sz val="9"/>
        <rFont val="Tahoma"/>
        <family val="2"/>
      </rPr>
      <t>Proyecto Proyecto PTRA00669</t>
    </r>
    <r>
      <rPr>
        <sz val="9"/>
        <rFont val="Tahoma"/>
        <family val="2"/>
      </rPr>
      <t>: Convocatoria Atlántico, obras asociadas a las subestaciones Termoflores, Las Flores, Centro, Oasis, Magdalena, Unión, Tebsa y Estadio</t>
    </r>
  </si>
  <si>
    <t>El Río 110/34.5 kV / Unión 110/34.5 kV</t>
  </si>
  <si>
    <t>"+TR0454","+TR0483"</t>
  </si>
  <si>
    <r>
      <rPr>
        <b/>
        <sz val="9"/>
        <color theme="1"/>
        <rFont val="Tahoma"/>
        <family val="2"/>
      </rPr>
      <t>Proyecto PTRA00669</t>
    </r>
    <r>
      <rPr>
        <sz val="9"/>
        <color theme="1"/>
        <rFont val="Tahoma"/>
        <family val="2"/>
      </rPr>
      <t>: Convocatoria Atlántico, obras asociadas a las subestaciones Termoflores, Las Flores, Centro, Oasis, Magdalena, Unión, Tebsa y Estadio</t>
    </r>
    <r>
      <rPr>
        <sz val="9"/>
        <color theme="4"/>
        <rFont val="Tahoma"/>
        <family val="2"/>
      </rPr>
      <t xml:space="preserve"> (Mitigan la restricción, pero no la elimina)</t>
    </r>
    <r>
      <rPr>
        <sz val="9"/>
        <color theme="1"/>
        <rFont val="Tahoma"/>
        <family val="2"/>
      </rPr>
      <t xml:space="preserve">
</t>
    </r>
  </si>
  <si>
    <t>Identificar expansión en la red de 34.5 kV que aumente la confiabilidad y elimine la restricción de manera estructural, ya que a la fecha no existe ningún proyecto definido que la elimine.</t>
  </si>
  <si>
    <t>El Río 110/34.5 kV / Unión- Magdalena 34.5 kV + Unión - El Río 1 34.5 kV</t>
  </si>
  <si>
    <t>"+TR0454","-CI0909","-CI0861-1"</t>
  </si>
  <si>
    <t>Tebsa - Unión 110 kV / El Río 110/34.5 kV</t>
  </si>
  <si>
    <t>"+CI0484","+TR0454"</t>
  </si>
  <si>
    <t>Independiente del escenario de generación.
En demanda máxima y media.</t>
  </si>
  <si>
    <t>Tebsa - Unión 110 kV / El Río - Magdalena 34.5 kV + El Río - Unión 34.5 kV</t>
  </si>
  <si>
    <t>"+CI0484","+CI0743-2","+CI0861-1"</t>
  </si>
  <si>
    <t>Unión 110/34.5 kV / El Río 110/34.5 kV</t>
  </si>
  <si>
    <t>"+TR0483","+TR0454"</t>
  </si>
  <si>
    <t>Unión 110/34.5 kV / El Río - Magdalena 34.5 kV +  El Río - Unión 34.5 kV</t>
  </si>
  <si>
    <t>"+TR0483","+CI0743-2","+CI0861-1"</t>
  </si>
  <si>
    <t>Las Flores 1 110/34.5 kV / Las Flores 2 110/34.5 kV</t>
  </si>
  <si>
    <t>"+TR0456","+TR0531"</t>
  </si>
  <si>
    <t>• No hay manera de cubrir esta restricción ni de disminuir su impacto, por lo que se presentaría desatención de demanda de manera descontrolada.
• Para cubrirla sería necesario programar DNA preventiva.
• Cabe resaltar que este valor de corte es dependiente del escenario de generación, por lo que puede existir un valor diferente dependiendo de la manera como se cubra.</t>
  </si>
  <si>
    <t>Las Flores 2 110/34.5 kV / Las Flores 1 110/34.5 kV</t>
  </si>
  <si>
    <t>"+TR0531","+TR0456"</t>
  </si>
  <si>
    <r>
      <rPr>
        <b/>
        <sz val="9"/>
        <color theme="1"/>
        <rFont val="Tahoma"/>
        <family val="2"/>
      </rPr>
      <t>Proyecto PTRA00320</t>
    </r>
    <r>
      <rPr>
        <sz val="9"/>
        <color theme="1"/>
        <rFont val="Tahoma"/>
        <family val="2"/>
      </rPr>
      <t xml:space="preserve">: El Rio 220 kV y la transformación El Río 220/110 kV, </t>
    </r>
    <r>
      <rPr>
        <b/>
        <sz val="9"/>
        <color theme="1"/>
        <rFont val="Tahoma"/>
        <family val="2"/>
      </rPr>
      <t>Proyecto PTRA00669</t>
    </r>
    <r>
      <rPr>
        <sz val="9"/>
        <color theme="1"/>
        <rFont val="Tahoma"/>
        <family val="2"/>
      </rPr>
      <t>: Convocatoria Atlántico, obras asociadas a las subestaciones Termoflores, Las Flores, Centro, Oasis, Magdalena, Unión, Tebsa y Estadio</t>
    </r>
  </si>
  <si>
    <t>Silencio 1 110/34.5 kV / Las Flores 1 110/34.5 kV + Las Flores 2 110/34.5 kV</t>
  </si>
  <si>
    <t>"+TR0465","+TR0456","+TR0531"</t>
  </si>
  <si>
    <r>
      <rPr>
        <b/>
        <sz val="9"/>
        <color theme="1"/>
        <rFont val="Tahoma"/>
        <family val="2"/>
      </rPr>
      <t>Proyecto PTRA00320:</t>
    </r>
    <r>
      <rPr>
        <sz val="9"/>
        <color theme="1"/>
        <rFont val="Tahoma"/>
        <family val="2"/>
      </rPr>
      <t xml:space="preserve"> El Rio 220 kV y la transformación El Río 220/110 kV, P</t>
    </r>
    <r>
      <rPr>
        <b/>
        <sz val="9"/>
        <color theme="1"/>
        <rFont val="Tahoma"/>
        <family val="2"/>
      </rPr>
      <t>royecto PTRA00669</t>
    </r>
    <r>
      <rPr>
        <sz val="9"/>
        <color theme="1"/>
        <rFont val="Tahoma"/>
        <family val="2"/>
      </rPr>
      <t xml:space="preserve">: Convocatoria Atlántico, obras asociadas a las subestaciones Termoflores, Las Flores, Centro, Oasis, Magdalena, Unión, Tebsa y Estadio </t>
    </r>
    <r>
      <rPr>
        <sz val="9"/>
        <color theme="4"/>
        <rFont val="Tahoma"/>
        <family val="2"/>
      </rPr>
      <t>(Mitigan la restricción, pero no la elimina)</t>
    </r>
  </si>
  <si>
    <t>Silencio 2 110/34.5 kV / Las Flores 1 110/34.5 kV + Las Flores 2 110/34.5 kV</t>
  </si>
  <si>
    <t>"+TR0466","+TR0456","+TR0531"</t>
  </si>
  <si>
    <t>Termoflores I - Oasis 110 kV /  Las Flores 1 110/34.5 kV + Las Flores 2 110/34.5 kV</t>
  </si>
  <si>
    <t>"-CI0215","+TR0456","+TR0531"</t>
  </si>
  <si>
    <t>Alta generación en Flores 4 220 kV y Flores 1.
Baja generación en Flores 4 110 kV, Tebsa y Barranquilla.
En demanda máxima y media.
Termoflores 110 kV desacoplada.</t>
  </si>
  <si>
    <t>• Programar generación en Flores 4 110 kV.
• Realizar adecuados balances de generación entre Flores 4 220 kV-Flores 1 y Tebsa-Barranquilla.
• No existe ningún ESPS asociado a esta restricción, por lo que no cubrirla puede implicar eventos en cascada que generen desatención de demanda descontrolada.
• Cabe resaltar que este valor de corte es dependiente del escenario de generación, por lo que puede existir un valor diferente dependiendo de la manera como se cubra.</t>
  </si>
  <si>
    <r>
      <rPr>
        <b/>
        <sz val="9"/>
        <color theme="1"/>
        <rFont val="Tahoma"/>
        <family val="2"/>
      </rPr>
      <t>Proyecto PTRA00320:</t>
    </r>
    <r>
      <rPr>
        <sz val="9"/>
        <color theme="1"/>
        <rFont val="Tahoma"/>
        <family val="2"/>
      </rPr>
      <t xml:space="preserve"> El Rio 220 kV y la transformación El Río 220/110 kV, P</t>
    </r>
    <r>
      <rPr>
        <b/>
        <sz val="9"/>
        <color theme="1"/>
        <rFont val="Tahoma"/>
        <family val="2"/>
      </rPr>
      <t>royecto PTRA00669</t>
    </r>
    <r>
      <rPr>
        <sz val="9"/>
        <color theme="1"/>
        <rFont val="Tahoma"/>
        <family val="2"/>
      </rPr>
      <t>: Convocatoria Atlántico, obras asociadas a las subestaciones Termoflores, Las Flores, Centro, Oasis, Magdalena, Unión, Tebsa y Estadio</t>
    </r>
  </si>
  <si>
    <t>Flores 1,
Flores 4 220 kV</t>
  </si>
  <si>
    <t xml:space="preserve">Las Flores - Riomar 2 34.5 kV / Las Flores - Riomar 1 34.5 kV </t>
  </si>
  <si>
    <t>"+CI0724","+CI0723"</t>
  </si>
  <si>
    <t xml:space="preserve">Las Flores - Riomar 1 34.5 kV / Las Flores - Riomar 2 34.5 kV </t>
  </si>
  <si>
    <t>"+CI0723","+CI0724"</t>
  </si>
  <si>
    <t>Termoflores I - Las Flores 110 kV / Silencio 1 110/34.5 kV + Silencio 2 110/34.5 kV</t>
  </si>
  <si>
    <t>"-CI0564","+TR0465","+TR0466"</t>
  </si>
  <si>
    <t>• No hay manera de cubrir esta restricción.
• Mantener operativo el esquema suplementario asociado a sobrecargas en la transformación de Silencio 110/34.5 kV.</t>
  </si>
  <si>
    <t>Termoflores I - Las Flores 110 kV / Silencio - Riomar 1 34.5 kV + Silencio - Riomar 2 34.5 kV</t>
  </si>
  <si>
    <t>"-CI0564","-CI0752","-CI0753"</t>
  </si>
  <si>
    <t>• No hay manera de cubrir esta restricción.
• Mantener operativo el esquema suplementario asociado a sobrecargas en la transformación de Silencio 110/34.5 kV.
• En demanda mínima es posible que este ESPS no actúe, ya que no se presenta la sobrecarga de los transformadores de Silencio 110/34.5 kV, por lo que se mantendría la sobrecarga no admisible en las líneas Silencio – Riomar  2 34.5 kV hasta que la protección las dispare.</t>
  </si>
  <si>
    <t>Termoflores I - Las Flores 110 kV / Riomar -  Las Flores 1 34.5 kV + Riomar -  Las Flores 2 34.5 kV</t>
  </si>
  <si>
    <t>"-CI0564","-CI0723","-CI0724"</t>
  </si>
  <si>
    <t>• No hay manera de cubrir esta restricción.
• Mantener operativo el esquema suplementario asociado a sobrecargas en la transformación de Silencio 110/34.5 kV.
• En demanda mínima es posible que este ESPS no actúe, ya que no se presenta la sobrecarga de los transformadores de Silencio 110/34.5 kV, por lo que se mantendría la sobrecarga no admisible en las líneas Riomar – Las Flores 1 y 2 34.5 kV hasta que la protección las dispare.</t>
  </si>
  <si>
    <t>Termoflores I - Oasis 110 kV / Las Flores - Riomar 1 34.5 kV + Las Flores - Riomar 2 34.5 kV</t>
  </si>
  <si>
    <t>"-CI0215","+CI0723","+CI0724"</t>
  </si>
  <si>
    <t>Alta generación en Flores 4 220 kV y Flores 1.
Baja generación en Flores 4 110 kV, Tebsa y Barranquilla.
En demanda media.
Termoflores 110 kV desacoplada.</t>
  </si>
  <si>
    <t>• Programar generación en Flores 4 110 kV.
• Realizar adecuados balances de generación entre Flores 4 220 kV-Flores 1 y Tebsa-Barranquilla.
• No existe ningún ESPS asociado a esta restricción, por lo que no cubrirla puede implicar eventos en cascada que generen desatención de demanda descontrolada.
• Cabe resaltar que este valor de corte es dependiente del escenario de generación, por lo que puede existir un valor diferente dependiendo de la generación que se utilice para cubrirlo.</t>
  </si>
  <si>
    <t>Se recomienda verificar la necesidad de implementar medidas operativas que permitan disminuir el impacto de esta restricción, tales como incremento de capacidad, traslados de carga, esquemas suplementarios, entre otras.</t>
  </si>
  <si>
    <t>Las Flores 1 110/34.5 kV / Termoflores I - Oasis 1 110 kV</t>
  </si>
  <si>
    <t>"+TR0456","-CI0215"</t>
  </si>
  <si>
    <t>Alta generación en Flores 4 220 kV y Flores 1.
Baja generación en Flores 4 110 kV, Tebsa y Barranquilla.
Termoflores 110 kV desacoplada.</t>
  </si>
  <si>
    <t>• Programar generación en Flores 4 110 kV.
• Realizar adecuados balances de generación entre Flores 4 220 kV-Flores 1 y Tebsa-Barranquilla.
• En caso de que se requiera, dejar actuar el esquema suplementario asociado a sobrecargas no admisibles en la línea Termoflores I – Oasis 110 kV.
• Verificar que el deslastre del esquema suplementario sea suficiente para disminuir el impacto de la restricción sin generar eventos en cascada, de lo contrario, realizar los balances adecuados de generación para que el ESPS sea efectivo.
• Cabe resaltar que este valor de corte es dependiente del escenario de generación, por lo que puede existir un valor diferente dependiendo de la generación que se utilice para cubrirlo.</t>
  </si>
  <si>
    <t>Las Flores 2 110/34.5 kV / Termoflores I - Oasis 1 110 kV</t>
  </si>
  <si>
    <t>"+TR0531","-CI0215"</t>
  </si>
  <si>
    <t>Proyecto PTRA00320: El Rio 220 kV y la transformación El Río 220/110 kV, Proyecto PTRA00669: Convocatoria Atlántico, obras asociadas a las subestaciones Termoflores, Las Flores, Centro, Oasis, Magdalena, Unión, Tebsa y Estadio</t>
  </si>
  <si>
    <t>Unión 110/34.5 kV / Tebsa - El Río 110 kV</t>
  </si>
  <si>
    <t>"+TR0483","-CI0454"</t>
  </si>
  <si>
    <t>• Realizar adecuados balances de generación entre Flores 1-Flores 4 y Tebsa-Barranquilla.
• En caso de que se requiera, dejar actuar el esquema suplementario asociado a sobrecargas no admisibles en la línea Tebsa – El Río 110 kV.
• Verificar que las acciones del esquema suplementario sean suficientes para disminuir el impacto de la restricción sin generar eventos en cascada, de lo contrario, realizar los balances adecuados de generación para que el ESPS sea efectivo.
• Cabe resaltar que este valor de corte es dependiente del escenario de generación, por lo que puede existir un valor diferente dependiendo de la generación que se utilice para cubrirlo.</t>
  </si>
  <si>
    <t>Se recomienda ajustar el ESPS asociado a sobrecargas no admisibles en la línea Tebsa - El Río 110 kV para que sea efectivo en todos los escenarios de demanda, generación y teniendo en cuenta los crecimientos de carga.</t>
  </si>
  <si>
    <t>Bolívar</t>
  </si>
  <si>
    <t>Bosque - Chambacú 2 66 kV/ Bosque - Chambacú 1 66 kV</t>
  </si>
  <si>
    <t>"+BosChm72","+BosChm71"</t>
  </si>
  <si>
    <t>Depende de la magnitud de carga en Chambacú 66 kV</t>
  </si>
  <si>
    <t xml:space="preserve">• Validar la suficiencia del ESPS asociado a sobrecargas en las líneas Bosque – Chambacú 1 y 2 66 kV </t>
  </si>
  <si>
    <r>
      <rPr>
        <b/>
        <sz val="8"/>
        <color rgb="FF000000"/>
        <rFont val="Arial"/>
        <family val="2"/>
      </rPr>
      <t>Proyecto PTRA00617</t>
    </r>
    <r>
      <rPr>
        <b/>
        <sz val="11"/>
        <color theme="1"/>
        <rFont val="Calibri"/>
        <family val="2"/>
        <scheme val="minor"/>
      </rPr>
      <t>:</t>
    </r>
    <r>
      <rPr>
        <sz val="11"/>
        <color theme="1"/>
        <rFont val="Calibri"/>
        <family val="2"/>
        <scheme val="minor"/>
      </rPr>
      <t xml:space="preserve">  La Marina 110 kV y obras asociadas</t>
    </r>
    <r>
      <rPr>
        <sz val="8"/>
        <color theme="1"/>
        <rFont val="Arial"/>
        <family val="2"/>
      </rPr>
      <t xml:space="preserve"> </t>
    </r>
  </si>
  <si>
    <t>Bosque - Chambacú  1 66 kV/ Bosque - Chambacú  2 66 kV</t>
  </si>
  <si>
    <t>"+BosChm71","+BosChm72"</t>
  </si>
  <si>
    <r>
      <rPr>
        <b/>
        <sz val="8"/>
        <color rgb="FF000000"/>
        <rFont val="Arial"/>
        <family val="2"/>
      </rPr>
      <t>Proyecto PTRA00617</t>
    </r>
    <r>
      <rPr>
        <b/>
        <sz val="11"/>
        <color theme="1"/>
        <rFont val="Calibri"/>
        <family val="2"/>
        <scheme val="minor"/>
      </rPr>
      <t xml:space="preserve">: </t>
    </r>
    <r>
      <rPr>
        <sz val="11"/>
        <color theme="1"/>
        <rFont val="Calibri"/>
        <family val="2"/>
        <scheme val="minor"/>
      </rPr>
      <t xml:space="preserve"> La Marina 110 kV y obras asociadas</t>
    </r>
    <r>
      <rPr>
        <sz val="8"/>
        <color theme="1"/>
        <rFont val="Arial"/>
        <family val="2"/>
      </rPr>
      <t xml:space="preserve"> </t>
    </r>
  </si>
  <si>
    <t>Ternera - Zaragocilla 66 kV / Cartagena - Zaragocilla 66 kV</t>
  </si>
  <si>
    <t>"+CI0759","+ZarCar7"</t>
  </si>
  <si>
    <t>Depende de la magnitud de carga en Zaragocilla 66 kV</t>
  </si>
  <si>
    <t xml:space="preserve">Validarse suficiencia del ESPS de sobrecarga de las líneas Ternera – Zaragocilla 66 kV y Cartagena – Zaragocilla 66 kV </t>
  </si>
  <si>
    <t>Cartagena - Zaragocilla 66 kV / Ternera - Zaragocilla 66 kV</t>
  </si>
  <si>
    <t>"+ZarCar7","+CI0759"</t>
  </si>
  <si>
    <t>Cartagena - Bocagrande 66 kV / Bosque - Bocagrande 66 kV</t>
  </si>
  <si>
    <t>"-CI0714","-CI0713"</t>
  </si>
  <si>
    <t>Depende de la magnitud de carga en Bocagrande 66 kV</t>
  </si>
  <si>
    <t xml:space="preserve">• Validar suficiencia del ESPS de sobrecarga en la línea Bosque – Bocagrande 66 kV </t>
  </si>
  <si>
    <r>
      <rPr>
        <b/>
        <sz val="9"/>
        <color theme="1"/>
        <rFont val="Tahoma"/>
        <family val="2"/>
      </rPr>
      <t>Proyecto PTRA00617:</t>
    </r>
    <r>
      <rPr>
        <sz val="9"/>
        <color theme="1"/>
        <rFont val="Tahoma"/>
        <family val="2"/>
      </rPr>
      <t xml:space="preserve">  La Marina 110 kV y obras asociadas
Aumento de capacidad circuito Bosque – Bocagrande 66 kV (FPO: 2022)</t>
    </r>
  </si>
  <si>
    <t>Sobrecarga de la línea Bolívar - Villa Estrella 66 kV en condición normal de operación</t>
  </si>
  <si>
    <t>Baja generación al interior de Bolívar. Con Ternera – Villa Estrella 66 kV cerrada.</t>
  </si>
  <si>
    <t>Operar  abierta la línea Ternera – Villa Estrella 66 kV, en el extremo de Villa Estrella</t>
  </si>
  <si>
    <t>Aumento de capacidad circuito Bolívar –Villaestrella 66 kV (FPO: 2022)</t>
  </si>
  <si>
    <t>Proeléctrica, Candelaria, Cartagena</t>
  </si>
  <si>
    <t>Ternera 1 220/66 kV / Bolívar - Villa Estrella 66 kV</t>
  </si>
  <si>
    <t>"+TrfTer2183","+LinVEsBol61"</t>
  </si>
  <si>
    <t>Programar generación al interior de Bolívar. Operar abierta la línea Ternera – Villa Estrella 66 kV, en el extremo de Villa Estrella</t>
  </si>
  <si>
    <t>Ternera 2 220/66 kV / Bolívar - Villa Estrella 66 kV</t>
  </si>
  <si>
    <t>"+TrfTer2062","+LinVEsBol61"</t>
  </si>
  <si>
    <t>Bosque 4 220/66 kV / Bolívar - Villa Estrella 66 kV</t>
  </si>
  <si>
    <t>"+TrfBqe1","+LinVEsBol61"</t>
  </si>
  <si>
    <t>Bosque 5 220/66 kV / Bolívar - Villa Estrella 66 kV</t>
  </si>
  <si>
    <t>"+TrfBqe2","+LinVEsBol61"</t>
  </si>
  <si>
    <t>Bolívar - Bosque 220 kV /  Bolívar - Villa Estrella 66 kV</t>
  </si>
  <si>
    <t>"+LneBolBqe212","+LinVEsBol61"</t>
  </si>
  <si>
    <t>Chinú - Boston 110 kV / Ternera 220/110 kV</t>
  </si>
  <si>
    <t>"-LrtBosChn2","+TrfTer2183"</t>
  </si>
  <si>
    <t>Alta generación en Bolívar. Con la S/E en anillo Toluviejo 110 kV operando cerrada.</t>
  </si>
  <si>
    <t>• Disminuir generación al interior de Bolívar. Evaluar suficiencia ESPS de baja tensión de Boston 110 kV y San Jacinto 66 kV (ver Tabla 3 10 y Tabla 3 11). Evaluar la pertinencia de operar Toluviejo 110 kV con el anillo abierto (interruptores 7020 y 7040 o 7020, 7040 y 7050).</t>
  </si>
  <si>
    <r>
      <rPr>
        <b/>
        <sz val="9"/>
        <color theme="1"/>
        <rFont val="Tahoma"/>
        <family val="2"/>
      </rPr>
      <t>Proyecto PTRA00322:</t>
    </r>
    <r>
      <rPr>
        <sz val="9"/>
        <color theme="1"/>
        <rFont val="Tahoma"/>
        <family val="2"/>
      </rPr>
      <t xml:space="preserve"> Toluviejo 220/110 kV y obras asociadas.
Segundo circuito Chinú - Boston 110 kV (FPO: Por definir) </t>
    </r>
  </si>
  <si>
    <t>Candelaria,
Cartagena,
Proeléctrica</t>
  </si>
  <si>
    <t>Baja tensión en El Carmen 110/66 kV ante contingencia N-1 de Boston – Sierra Flor 110 kV</t>
  </si>
  <si>
    <t>En demanda máxima y media con la S/E en anillo Toluviejo 110 kV operando cerrada.</t>
  </si>
  <si>
    <t>• Validar suficiencia ESPS por baja tensión de San Jacinto 66 kV y Zambrano 66 kV, de no ser suficiente, evaluar la necesidad de desatender de demanda</t>
  </si>
  <si>
    <r>
      <rPr>
        <b/>
        <sz val="8"/>
        <color theme="1"/>
        <rFont val="Arial"/>
        <family val="2"/>
      </rPr>
      <t xml:space="preserve">Proyectos </t>
    </r>
    <r>
      <rPr>
        <b/>
        <sz val="8"/>
        <color rgb="FF000000"/>
        <rFont val="Arial"/>
        <family val="2"/>
      </rPr>
      <t>PTRA01139</t>
    </r>
    <r>
      <rPr>
        <b/>
        <sz val="8"/>
        <color theme="1"/>
        <rFont val="Arial"/>
        <family val="2"/>
      </rPr>
      <t xml:space="preserve"> y PTRA02158</t>
    </r>
    <r>
      <rPr>
        <sz val="11"/>
        <color theme="1"/>
        <rFont val="Calibri"/>
        <family val="2"/>
        <scheme val="minor"/>
      </rPr>
      <t>: Carreto 500/66 kV y circuitos asociados</t>
    </r>
  </si>
  <si>
    <t>Baja tensión en El Carmen 110/66 kV ante contingencia N-1 de Chinú – Boston 110 kV</t>
  </si>
  <si>
    <t xml:space="preserve">• Verificar suficiencia de los ESPS de la subárea Córdoba - Sucre entre Chinú y Toluviejo 110 kV y el ESPS por baja tensión en Boston 110 kV, San Jacinto 66 kV y Zambrano 66 kV </t>
  </si>
  <si>
    <r>
      <rPr>
        <b/>
        <sz val="9"/>
        <color theme="1"/>
        <rFont val="Tahoma"/>
        <family val="2"/>
      </rPr>
      <t>Proyectos PTRA01139 y PTRA02158</t>
    </r>
    <r>
      <rPr>
        <sz val="9"/>
        <color theme="1"/>
        <rFont val="Tahoma"/>
        <family val="2"/>
      </rPr>
      <t xml:space="preserve">: Carreto 500/66 kV y circuitos asociados. y/o Segundo circuito Chinú - Boston 110 kV (FPO: por definir) </t>
    </r>
  </si>
  <si>
    <t>Agotamiento transformación Ternera 66/13.8/6.9 kV</t>
  </si>
  <si>
    <t>"+TrfTer673","+TrfTer675"</t>
  </si>
  <si>
    <t>Depende de la magnitud de carga en Ternera 13.8 y 6.9 kV</t>
  </si>
  <si>
    <t xml:space="preserve">Verificar suficiencia ESPS Ternera 66/13.8/6.9 kV </t>
  </si>
  <si>
    <t xml:space="preserve"> TDC del 35 % carga de Ternera 66/13.8 kV a Ternera 220/66/13.8 kV (Afinia tiene programado este TDC durante el 2022)</t>
  </si>
  <si>
    <t>Baja tensión en Gambote 66 kV y Sobrecarga de Ternera – Gambote 66 kV en estado normal de operación</t>
  </si>
  <si>
    <t>Depende de la magnitud de carga en Gampote 66 kV</t>
  </si>
  <si>
    <t>Mejorar el perfil de tensión en Ternera 66 kV; de existir sobrecarga del circuito en operación, se requiere solicitar desatención de demanda en Gambote 66 kV.</t>
  </si>
  <si>
    <r>
      <rPr>
        <b/>
        <sz val="8"/>
        <color theme="1"/>
        <rFont val="Arial"/>
        <family val="2"/>
      </rPr>
      <t>Proyecto PTRA01139 y PTRA02158</t>
    </r>
    <r>
      <rPr>
        <sz val="8"/>
        <color theme="1"/>
        <rFont val="Arial"/>
        <family val="2"/>
      </rPr>
      <t>: Carreto 500/66 kV y circuitos asociados.</t>
    </r>
  </si>
  <si>
    <t>Cordoba-Sucre</t>
  </si>
  <si>
    <t>Chinú - Coveñas 110 kV / Chinú - Boston 110 kV</t>
  </si>
  <si>
    <t>"+CI0817","-LrtBosChn2"</t>
  </si>
  <si>
    <t>Demanda media y máxima</t>
  </si>
  <si>
    <t>• Validar suficiencia ESPS de sobrecarga de Chinú – Boston 110 kV y Boston – Sierra Flor 110 kV 
• Evaluar eléctricamente el operar el anillo de Toluviejo 110 kV abierto (interruptores 7020 y 7040 o 7020, 7040 y 7050).</t>
  </si>
  <si>
    <r>
      <rPr>
        <b/>
        <sz val="9"/>
        <color theme="1"/>
        <rFont val="Tahoma"/>
        <family val="2"/>
      </rPr>
      <t>Proyecto PTRA00322</t>
    </r>
    <r>
      <rPr>
        <sz val="9"/>
        <color theme="1"/>
        <rFont val="Tahoma"/>
        <family val="2"/>
      </rPr>
      <t>: Toluviejo 220/110 kV y obras asociadas.
Segundo circuito Chinú - Boston 110 kV (FPO: Por definir).</t>
    </r>
  </si>
  <si>
    <t>Coveñas - Toluviejo 110 kV / Chinú - Boston 110 kV</t>
  </si>
  <si>
    <t>"+CI0814","-LrtBosChn2"</t>
  </si>
  <si>
    <r>
      <rPr>
        <b/>
        <sz val="9"/>
        <color theme="1"/>
        <rFont val="Tahoma"/>
        <family val="2"/>
      </rPr>
      <t xml:space="preserve">Proyecto PTRA00322: </t>
    </r>
    <r>
      <rPr>
        <sz val="9"/>
        <color theme="1"/>
        <rFont val="Tahoma"/>
        <family val="2"/>
      </rPr>
      <t>Toluviejo 220/110 kV y obras asociadas.
Segundo circuito Chinú - Boston 110 kV (FPO: Por definir).</t>
    </r>
  </si>
  <si>
    <t>Ternera 220/110 kV / Chinú - Boston 110 kV</t>
  </si>
  <si>
    <t>"+TrfTer2183","-LrtBosChn2"</t>
  </si>
  <si>
    <t>Interruptor 7020 S/E Chinú 110 kV / Chinú - Boston 110 kV.</t>
  </si>
  <si>
    <t>"+Brk05481","-LrtBosChn2"</t>
  </si>
  <si>
    <t xml:space="preserve">Demanda máxima y media. </t>
  </si>
  <si>
    <t>Chinú - Coveñas 110 kV / Boston - Sierraflor 110 kV</t>
  </si>
  <si>
    <t>"+CI0817","+CI0800"</t>
  </si>
  <si>
    <t>Chinú - Boston 110 kV / Chinú - Coveñas 110 kV</t>
  </si>
  <si>
    <t>"-LrtBosChn2","+CI0817"</t>
  </si>
  <si>
    <t>DESHABILITADO</t>
  </si>
  <si>
    <t>• Validar suficiencia de los ESPS de baja tensión de Boston 110 kV y San Jacinto 66 kV.
• Realizar evaluación eléctrica de operar Toluviejo 110 kV con el anillo abierto (interruptores 7020 y 7040 o 7020, 7040 y 7050)</t>
  </si>
  <si>
    <r>
      <rPr>
        <b/>
        <sz val="9"/>
        <color theme="1"/>
        <rFont val="Tahoma"/>
        <family val="2"/>
      </rPr>
      <t>Proyecto PTRA00322:</t>
    </r>
    <r>
      <rPr>
        <sz val="9"/>
        <color theme="1"/>
        <rFont val="Tahoma"/>
        <family val="2"/>
      </rPr>
      <t xml:space="preserve"> Toluviejo 220/110 kV y obras asociadas.
Segundo circuito Chinú - Boston 110 kV (FPO: Por definir).</t>
    </r>
  </si>
  <si>
    <t>AAM
27-03-2030</t>
  </si>
  <si>
    <t>Chinú - Boston 110 kV / Coveñas - Toluviejo 110 kV</t>
  </si>
  <si>
    <t>"-LrtBosChn2","+CI0814"</t>
  </si>
  <si>
    <t xml:space="preserve">Baja generación en Bolívar.
En demanda máxima y media. </t>
  </si>
  <si>
    <t>AAM
27-03-2029</t>
  </si>
  <si>
    <t>Chinú - Boston 110 kV / genera baja tensión en Boston 110 kV, Sierra Flor 110 kV, Toluviejo 110 kV, Coveñas 110 kV, El Carmen 110/66 kV</t>
  </si>
  <si>
    <t xml:space="preserve">• Mejorar el perfil de tensión desde la S/E Chinú 110 kV, • Verificar suficiencia  ESPS de baja tensión en Boston 110 kV, San Jacinto 66 kV, Zambrano 66 kV.
• Realizar evaluación eléctrica de operar Toluviejo 110 kV con el anillo abierto (interruptores 7020 y 7040 o 7020, 7040 y 7050)
</t>
  </si>
  <si>
    <r>
      <rPr>
        <b/>
        <sz val="9"/>
        <rFont val="Tahoma"/>
        <family val="2"/>
      </rPr>
      <t>Proyecto PTRA00322</t>
    </r>
    <r>
      <rPr>
        <sz val="9"/>
        <rFont val="Tahoma"/>
        <family val="2"/>
      </rPr>
      <t xml:space="preserve">: Toluviejo 220/110 kV y obras asociadas.
</t>
    </r>
    <r>
      <rPr>
        <b/>
        <sz val="9"/>
        <rFont val="Tahoma"/>
        <family val="2"/>
      </rPr>
      <t>Proyectos PTRA01139 y PTRA02158:</t>
    </r>
    <r>
      <rPr>
        <sz val="9"/>
        <rFont val="Tahoma"/>
        <family val="2"/>
      </rPr>
      <t xml:space="preserve"> Carreto 500/66 kV y circuitos asociados.
Segundo circuito Chinú - Boston 110 kV (FPO: por definir) </t>
    </r>
  </si>
  <si>
    <t>Boston - Sierraflor 110 kV / genera baja tensión en Sierra Flor 110 kV, Toluviejo 110 kV, El Carmen 110/66 kV</t>
  </si>
  <si>
    <t xml:space="preserve">Baja generación en Bolívar.
En demanda máxima. </t>
  </si>
  <si>
    <t>Validar la suficiencia del ESPS de baja tensión en San Jacinto 66 kV y la pertinencia si el caso de solicitar desconexión de demanda.</t>
  </si>
  <si>
    <r>
      <rPr>
        <b/>
        <sz val="9"/>
        <rFont val="Tahoma"/>
        <family val="2"/>
      </rPr>
      <t>Proyecto PTRA00322:</t>
    </r>
    <r>
      <rPr>
        <sz val="9"/>
        <rFont val="Tahoma"/>
        <family val="2"/>
      </rPr>
      <t xml:space="preserve"> Toluviejo 220/110 kV y obras asociadas.
</t>
    </r>
    <r>
      <rPr>
        <b/>
        <sz val="9"/>
        <rFont val="Tahoma"/>
        <family val="2"/>
      </rPr>
      <t>Proyectos PTRA01139 y PTRA02158:</t>
    </r>
    <r>
      <rPr>
        <sz val="9"/>
        <rFont val="Tahoma"/>
        <family val="2"/>
      </rPr>
      <t xml:space="preserve"> Carreto 500/66 kV y circuitos asociados.
Segundo circuito Chinú - Boston 110 kV (FPO: por definir) </t>
    </r>
  </si>
  <si>
    <t>Baja tensión en Mompox 110 kV en estado normal de operación</t>
  </si>
  <si>
    <t>Demanda máxima y media.</t>
  </si>
  <si>
    <t>• Mejorar el perfil de tensión desde Chinú 110 kV.
• De no ser suficiente o posible, deberá evaluarse el realizar desatención de demanda.</t>
  </si>
  <si>
    <r>
      <rPr>
        <b/>
        <sz val="9"/>
        <color theme="1"/>
        <rFont val="Tahoma"/>
        <family val="2"/>
      </rPr>
      <t xml:space="preserve">Proyecto PTRA00686: </t>
    </r>
    <r>
      <rPr>
        <sz val="9"/>
        <color theme="1"/>
        <rFont val="Tahoma"/>
        <family val="2"/>
      </rPr>
      <t xml:space="preserve">Compensación capacitiva Mompox 2x8 Mvar </t>
    </r>
  </si>
  <si>
    <t>Chinú 3 500/110 kV / Chinú 1 500/110 kV + Chinú 2 500/110 kV</t>
  </si>
  <si>
    <t>"+TrfChn3","+TrfChn5131","+TrfChn5132"</t>
  </si>
  <si>
    <t xml:space="preserve">• Validar suficiencia del ESPS de sobrecarga transfomadores Chinú 500/110 kV </t>
  </si>
  <si>
    <r>
      <rPr>
        <b/>
        <sz val="9"/>
        <color theme="1"/>
        <rFont val="Tahoma"/>
        <family val="2"/>
      </rPr>
      <t xml:space="preserve">Proyecto PTRA00322: </t>
    </r>
    <r>
      <rPr>
        <sz val="9"/>
        <color theme="1"/>
        <rFont val="Tahoma"/>
        <family val="2"/>
      </rPr>
      <t>Toluviejo 220/110 kV y obras asociadas.</t>
    </r>
  </si>
  <si>
    <t>AAM
27-03-2026</t>
  </si>
  <si>
    <t>Interruptor 7020 S/E Chinú 110 kV Barra 1 a Barra 2 / Chinú 1 500/110 kV</t>
  </si>
  <si>
    <t>"+Brk05481","+TrfChn5131"</t>
  </si>
  <si>
    <t>Baja generación en Urrá y al interior de Bolívar.
En demanda máxima y media.</t>
  </si>
  <si>
    <r>
      <rPr>
        <b/>
        <sz val="9"/>
        <color theme="1"/>
        <rFont val="Tahoma"/>
        <family val="2"/>
      </rPr>
      <t>Proyecto PTRA00322</t>
    </r>
    <r>
      <rPr>
        <sz val="9"/>
        <color theme="1"/>
        <rFont val="Tahoma"/>
        <family val="2"/>
      </rPr>
      <t>: Toluviejo 220/110 kV y obras asociadas.</t>
    </r>
  </si>
  <si>
    <t>Nueva Montería – Río Sinú 110 kV / Baja tensión en Rio Sinú 110 kV</t>
  </si>
  <si>
    <t xml:space="preserve">Demanda máxima y media.
Baja generación en Urrá
</t>
  </si>
  <si>
    <t>Programar generación en Urra y a través del tap de Urra 230/115 kV, buscar un perfil de tensión seguro para Urra 110 kV (comúnmente entre 117 – 118 kV)</t>
  </si>
  <si>
    <t>Segundo circuito Nueva Montería - Río Sinú 110 kV. (FPO: Por definir)</t>
  </si>
  <si>
    <t>Urrá</t>
  </si>
  <si>
    <t xml:space="preserve">Río Sinú – Tierra Alta 110 kV / Alta tensión en Urrá 110 kV y Tierra Alta 110 kV </t>
  </si>
  <si>
    <t>Baja generación en Urrá y al interior de Bolívar.</t>
  </si>
  <si>
    <t>A través del generador Urra y el tap de Urra 230/115 kV, buscar un perfil de tensión seguro para Urra 110 kV que mitigue esta condición (comúnmente entre 117 – 118 kV).</t>
  </si>
  <si>
    <t>No hay obra de expansión definida</t>
  </si>
  <si>
    <t>GCM</t>
  </si>
  <si>
    <t>Baja tensión en La Jagua 110 kV en estado normal de operación y ante N-1 de Ocaña - La Loma - Copey 500kV</t>
  </si>
  <si>
    <t xml:space="preserve">Operar con un perfil alto de tensión en Valledupar 110 kV, buscando una tensión en la Jagua 110 kV superior o igual a 0,9 p.u
Cubrir límite de importación de GCM y requerimiento de unidades de la subárea. Validar suficiencia ESPS de baja tensión La Jagua 110 kV </t>
  </si>
  <si>
    <r>
      <rPr>
        <b/>
        <sz val="9"/>
        <color theme="1"/>
        <rFont val="Tahoma"/>
        <family val="2"/>
      </rPr>
      <t>Proyecto PTRA00203:</t>
    </r>
    <r>
      <rPr>
        <sz val="9"/>
        <color theme="1"/>
        <rFont val="Tahoma"/>
        <family val="2"/>
      </rPr>
      <t xml:space="preserve"> Circuitos a 110 kV La Loma – La Jagua y La Loma – El Paso</t>
    </r>
  </si>
  <si>
    <t>Guajira, Termonorte, Proeléctrica, Cartagena, Candelaria</t>
  </si>
  <si>
    <t>Copey - Valledupar 2 220 kV / Copey - Valledupar 1 220 kV</t>
  </si>
  <si>
    <t>"+LinCopVal22","+LinCopVal21"</t>
  </si>
  <si>
    <t>Alta importación de potencia del área GCM</t>
  </si>
  <si>
    <t>Aumentar magnitud de generación de los recursos al interior de la subárea. De no contar con generación disponible, evaluar la suficiencia del ESPS asociado a sobrecarga del circuito Valledupar - Copey 1 220 kV.</t>
  </si>
  <si>
    <r>
      <rPr>
        <b/>
        <sz val="9"/>
        <color theme="1"/>
        <rFont val="Tahoma"/>
        <family val="2"/>
      </rPr>
      <t xml:space="preserve">Proyecto PTRA00203: </t>
    </r>
    <r>
      <rPr>
        <sz val="9"/>
        <color theme="1"/>
        <rFont val="Tahoma"/>
        <family val="2"/>
      </rPr>
      <t>Circuitos a 110 kV La Loma – La Jagua y La Loma – El Paso</t>
    </r>
  </si>
  <si>
    <t>Bolívar - Copey 500 kV / Fundación - Copey 220 kV</t>
  </si>
  <si>
    <t>"+BolCop500","-LinCopFun21"</t>
  </si>
  <si>
    <t>Demanda mínima y alta generación de recursos del área Caribe.</t>
  </si>
  <si>
    <t>Disminuir la importación de potencia de Caribe 2</t>
  </si>
  <si>
    <r>
      <rPr>
        <b/>
        <sz val="9"/>
        <color theme="1"/>
        <rFont val="Tahoma"/>
        <family val="2"/>
      </rPr>
      <t>Proyecto PTRA00243:</t>
    </r>
    <r>
      <rPr>
        <sz val="9"/>
        <color theme="1"/>
        <rFont val="Tahoma"/>
        <family val="2"/>
      </rPr>
      <t xml:space="preserve"> Circuito Fundación - El Copey 2 220 kV</t>
    </r>
  </si>
  <si>
    <t>Guajira,
Tebsa,
Barranquilla,
Flores 1,
Flores 4,
Candelaria,
Cartagena,
Proeléctrica</t>
  </si>
  <si>
    <t>Nordeste y Antioquia</t>
  </si>
  <si>
    <t>Bolívar 220/500  / Fundación - Copey 220 kV</t>
  </si>
  <si>
    <t>"-TrfBol5231","-LinCopFun21"</t>
  </si>
  <si>
    <r>
      <rPr>
        <b/>
        <sz val="9"/>
        <color theme="1"/>
        <rFont val="Tahoma"/>
        <family val="2"/>
      </rPr>
      <t>Proyecto PTRA00243</t>
    </r>
    <r>
      <rPr>
        <sz val="9"/>
        <color theme="1"/>
        <rFont val="Tahoma"/>
        <family val="2"/>
      </rPr>
      <t xml:space="preserve"> Circuito Fundación - El Copey 2 220 kV</t>
    </r>
  </si>
  <si>
    <t xml:space="preserve">Valledupar 1 220/34,5/13,8 kV  / Valledupar 12 220/34,5/13,8 kV </t>
  </si>
  <si>
    <t>"+TrfVal2372","+TrfVal2312","+TrfVal3"</t>
  </si>
  <si>
    <t>Dependiente de la demanda en Valledupar 34,5 y 13.8 kV</t>
  </si>
  <si>
    <t xml:space="preserve">Evaluar suficiencia ESPS asociados a sobrecarga de Valledupar 220/34,5/13,8 kV </t>
  </si>
  <si>
    <r>
      <rPr>
        <b/>
        <sz val="8"/>
        <color theme="1"/>
        <rFont val="Arial"/>
        <family val="2"/>
      </rPr>
      <t>Proyecto PTRA00319:</t>
    </r>
    <r>
      <rPr>
        <sz val="8"/>
        <color theme="1"/>
        <rFont val="Arial"/>
        <family val="2"/>
      </rPr>
      <t xml:space="preserve"> San Juan 220 kV y transformación 220/110 kV y</t>
    </r>
    <r>
      <rPr>
        <b/>
        <sz val="8"/>
        <color theme="1"/>
        <rFont val="Arial"/>
        <family val="2"/>
      </rPr>
      <t xml:space="preserve"> Proyecto PTRA00454: </t>
    </r>
    <r>
      <rPr>
        <sz val="8"/>
        <color theme="1"/>
        <rFont val="Arial"/>
        <family val="2"/>
      </rPr>
      <t>Guatapurí 110 kV</t>
    </r>
  </si>
  <si>
    <t xml:space="preserve">Valledupar 12 220/34,5/13,8 kV  / Valledupar 1 220/34,5/13,8 kV </t>
  </si>
  <si>
    <t>"+TrfVal2312","+TrfVal2372","+TrfVal3"</t>
  </si>
  <si>
    <t>Valledupar 11 220/110 kV / Valledupar 2 220/110 kV</t>
  </si>
  <si>
    <t>"+TrfVll2111","+TrfVal2131"</t>
  </si>
  <si>
    <t xml:space="preserve">Dependiente de la demanda </t>
  </si>
  <si>
    <t xml:space="preserve">Validar sufiiencia del ESPS asociado a sobrecarga del ATR Valledupar 2 220/110 kV. Evaluar la necesidad de solicitar desatención de demanda. En Valledupar 34,5 kV no cerrar interruptor 5100 sin la aprobación del equipo de protecciones
</t>
  </si>
  <si>
    <r>
      <rPr>
        <b/>
        <sz val="9"/>
        <color theme="1"/>
        <rFont val="Tahoma"/>
        <family val="2"/>
      </rPr>
      <t>Proyecto PTRA00203:</t>
    </r>
    <r>
      <rPr>
        <sz val="9"/>
        <color theme="1"/>
        <rFont val="Tahoma"/>
        <family val="2"/>
      </rPr>
      <t xml:space="preserve"> Circuito La Loma – La Jagua 110 kV </t>
    </r>
  </si>
  <si>
    <t>AAM
27-03-2047</t>
  </si>
  <si>
    <t>Sobrecarga Valledupar – Guatapurí 34,5 kV LN 513 ante N-1 Valledupar – Guatapurí 34,5 kV LN 599</t>
  </si>
  <si>
    <t>"+LinGuaVal71",+LinGuaVal72"</t>
  </si>
  <si>
    <t>Dependiente de la demanda en Guatapurí 34,5</t>
  </si>
  <si>
    <t xml:space="preserve">Validar suficiencia del ESPS asociado a sobrecarga de los circuitos Valledupar – Guatapurí 34,5 kV 
</t>
  </si>
  <si>
    <t>Sobrecarga de El Paso – El Banco 110 kV y baja tensión en El Banco 110 kV en condiciones normales de operación y ante N-1</t>
  </si>
  <si>
    <t xml:space="preserve">Mantener un perfil de tensión cercano a su valor nominal en el Banco 110 kV. Validar suficiencia del ESPS de baja tensión de El Banco 110 kV </t>
  </si>
  <si>
    <r>
      <rPr>
        <b/>
        <sz val="8"/>
        <color theme="1"/>
        <rFont val="Arial"/>
        <family val="2"/>
      </rPr>
      <t>Proyecto PTRA00203</t>
    </r>
    <r>
      <rPr>
        <sz val="8"/>
        <color theme="1"/>
        <rFont val="Arial"/>
        <family val="2"/>
      </rPr>
      <t xml:space="preserve">: Circuito La Loma – El Paso 110 kV </t>
    </r>
  </si>
  <si>
    <t xml:space="preserve">Santa Marta 1 220/110/34,5 kV /Santa Marta 9 220/110/34,5 kV </t>
  </si>
  <si>
    <t>"+TrfSmt2131","+TrfSmt2133"</t>
  </si>
  <si>
    <t>No es controlable con generación. Al evaluar N-1 si la sobrecarga es BT 34,5 kV evaluar la pertinencia de desatención de demanda. Si es del devabado 110 kV, evaluar balance de potencia reactiva en la transformación Santa Marta y Rio Córdoba 220/110 kV</t>
  </si>
  <si>
    <t>Copey 1 500/220 kV / Copey 2 500/220 kV</t>
  </si>
  <si>
    <t>"+TrfCop5231","+TrfCop5232"</t>
  </si>
  <si>
    <t>Alta importación de potencia de la subárea GCM</t>
  </si>
  <si>
    <t>Disminuir la importación de potencia de la subárea GCM aumentando la magnitud de generación al interior.</t>
  </si>
  <si>
    <t>Proyecto PTRA00203: Circuitos a 110 kV La Loma – La Jagua y La Loma – El Paso</t>
  </si>
  <si>
    <t>Antioquia -Medellín 500 kV / Baja tensión red 110 kV</t>
  </si>
  <si>
    <t>-</t>
  </si>
  <si>
    <t xml:space="preserve">
Baja generación en Antioquia. Alta generación en el Caribe.
</t>
  </si>
  <si>
    <t>Programar mínimo número de unidades al interior del área Antioquia para evitar bajas tensiones</t>
  </si>
  <si>
    <t>Sierra – Primavera 230 kV / Sierra - San Carlos 230 kV</t>
  </si>
  <si>
    <t>"-LinPmvSie21","-LinScaSie22"</t>
  </si>
  <si>
    <t>Demanda máxima, media y mínima. Baja generación en Antioquia y Caribe, alta generación en Oriental y en Termosierra.</t>
  </si>
  <si>
    <t>Balancear generación entre todas las áreas del SIN. La acción de mayor efectividad para controlar el corte consiste en bajar generación en La Sierra.</t>
  </si>
  <si>
    <t>Sierra</t>
  </si>
  <si>
    <t>San Carlos, Porce II, Porce III, La Tasajera</t>
  </si>
  <si>
    <t>Bolombolo - Barroso 110 kV / Baja tensión red 115 kV Dispac</t>
  </si>
  <si>
    <t xml:space="preserve">Demanda máxima y media sin generación de la PCH Barroso </t>
  </si>
  <si>
    <t>Se recomienda al operador evaluar la instalación de compensación capacitiva que brinde soporte de tensión o implementar esquemas por baja tensión que permitan operar la red de forma segura ante N-1</t>
  </si>
  <si>
    <t>El Siete 230 kV (30/06/2025)</t>
  </si>
  <si>
    <t xml:space="preserve">PCH Barroso </t>
  </si>
  <si>
    <t>Barroso - El Siete 115 kV  / Baja tensión red 115 kV Dispac</t>
  </si>
  <si>
    <t>Todos los escenarios de demanda</t>
  </si>
  <si>
    <t>Quibdó - El Siete 115 kV  / Baja tensión red 115 kV Dispac</t>
  </si>
  <si>
    <t>Ancón Sur - Miraflores 230 kV/ Ancón Sur - Envigado  110 kV</t>
  </si>
  <si>
    <t>"+LinAneMir21","+CI1225"</t>
  </si>
  <si>
    <t>FACT serie SSSC</t>
  </si>
  <si>
    <t xml:space="preserve">
Escenario de alta generación en Antioquia y baja generacion menor en Amagá, Bolombolo, Hispania y Barroso 110 kV
</t>
  </si>
  <si>
    <t>Bajar generación en Antioquia</t>
  </si>
  <si>
    <t>San Carlos, Porce II, Playas, La Tasajera, Guatapé</t>
  </si>
  <si>
    <t>Occidente - Medellín 230 kV / Ancón Sur - Envigado  110 kV</t>
  </si>
  <si>
    <t>"-LinMedOcc21","+CI1225"</t>
  </si>
  <si>
    <t>La Ceja - Sonsón 110 kV /
Calderas - Guatapé 110 kV</t>
  </si>
  <si>
    <t>"+LinLCeSon11","+NOR-CLD-GTP1"</t>
  </si>
  <si>
    <t xml:space="preserve">
Demanda mínima, escenario de alta generación menor en Antioquia
</t>
  </si>
  <si>
    <t>Bajar generación las unidades San Miguel</t>
  </si>
  <si>
    <t>Segundo circuito Calizas - San Lorenzo 110 kV (FPO: 30/11/2022)</t>
  </si>
  <si>
    <t>Popal, San Miguel, San Matías, El Molino</t>
  </si>
  <si>
    <t>Calizas - San Lorenzo 110 kV / Calderas - Guatapé 110 kV</t>
  </si>
  <si>
    <t>"+LinClzSnL11","+NOR-CLD-GTP1"</t>
  </si>
  <si>
    <t>Segundo circuito Calizas - San Lorenzo 110 kV  (FPO: 30/11/2022)</t>
  </si>
  <si>
    <t>Calizas – Rio Claro 1 110 kV / Calderas – Guatapé 1 110 kV</t>
  </si>
  <si>
    <t>"+LinClzRcl11","+NOR-CLD-GTP1"</t>
  </si>
  <si>
    <t>Demanda mínima con alta generación de las plantas menores en Antioquia</t>
  </si>
  <si>
    <t>Suroccidente</t>
  </si>
  <si>
    <t>1</t>
  </si>
  <si>
    <t>Demandas máxima y media. Estas restricciones se activan cuando a través de la línea San Carlos – Virginia 500 kV hay un flujo de potencia mayor a 500 MW, es decir, en un escenario con baja generación al interior del área suroccidental</t>
  </si>
  <si>
    <t>Balancear el despacho de generación con el objetivo de controlar el flujo de potencia a través de San Carlos – Virginia 500 kV (máximo 500 MW):
*Subir la generación al interior del área Suroccidental 
*Bajar la generación en áreas como Antioquia y Caribe</t>
  </si>
  <si>
    <t xml:space="preserve">Incremento límite de importación área Suroccidental (refuerzo 500 kV Suroccidente). Nueva subestación Alférez 500 kV y equipos asociados (31/12/2023)  
UPME 05 - 2009_SE Tesalia - Etapa 2 Doble circuito Alférez - Tesalia 230 kV (30/06/2021).
</t>
  </si>
  <si>
    <t>Quimbo, Betania, Alto y bajo Anchicayá, Termoemcali, Termovalle, en general la generación de suroccidental</t>
  </si>
  <si>
    <t>Virginia 500/230 kV / San Marcos 500/230 kV</t>
  </si>
  <si>
    <t>"+TrfVr55231","+TrfSm55231"</t>
  </si>
  <si>
    <t>San Marcos 230/500 kV / Virginia 230/500 kV</t>
  </si>
  <si>
    <t>"-TrfSm55231","-TrfVr55231"</t>
  </si>
  <si>
    <t>Demandas minima. Alta generación en suroccidental y alta importación desde Ecuador</t>
  </si>
  <si>
    <t>Balancear el despacho de generación con el objetivo de controlar el flujo de potencia a través de Virginia - San Carlos 500 kV (máximo 500 MW)
*Bajar la generación al interior del área Suroccidental 
*Subir la generación en las otras áreas del SIN</t>
  </si>
  <si>
    <t>4</t>
  </si>
  <si>
    <t>Virginia 230/500 kV / San Marcos 230/500 kV</t>
  </si>
  <si>
    <t>"-TrfVr55231","-TrfSm55231"</t>
  </si>
  <si>
    <t>Cauca-Nariño</t>
  </si>
  <si>
    <t>Jamondino – Pasto 115 kV / Jamondino – Catambuco 115 kV</t>
  </si>
  <si>
    <t>"+CI0266","-CI0117"</t>
  </si>
  <si>
    <t>Demandas máxima, media y mínima, alta generación en Betania y Quimbo, alta importación desde Ecuador, baja generación en menores de Cauca-Nariño y baja generación en el Valle</t>
  </si>
  <si>
    <t xml:space="preserve">Estas restricciones tienen un ESP.
Si el ESP es infuficiente se recomienda limitar la importación desde Ecuador. De igual manera, se puede balancear generación de la siguiente manera
*Bajar la generación en Betania y Quimbo
*Subir la generación en Salvajina, Termoemcali, Termovalle, Alto Anchicayá y Calima. </t>
  </si>
  <si>
    <t>Doble circuito Alférez - Tesalia 230 kV (30/06/2021) mitiga la congestión
Segundo circuito Pasto - Catambuco 115 kV y Catambuco - Jamondino 115 kV (30/11/2022)
Cambios de CT y aumento de capacidad de los circuitos propiedad de CEDENAR (30/06/2021)</t>
  </si>
  <si>
    <t>Quimbo, Betania</t>
  </si>
  <si>
    <t>Emcali y Termovalle, Altoanchicayá, Salvajina, Calima, Antioquia y Oriental</t>
  </si>
  <si>
    <t>Jamondino – Catambuco 115 kV / Jamondino – Pasto 115 kV</t>
  </si>
  <si>
    <t>"-CI0117","+CI0266"</t>
  </si>
  <si>
    <t>Pasto - San Martín 1 115 kV/Catambuco -  San Martin 1 115 kV</t>
  </si>
  <si>
    <t>"+LinPasSnM11","+LinCatSnM11"</t>
  </si>
  <si>
    <t>Demanda mínima, alta generación en Betania y Quimbo, alta importación desde Ecuador, baja generación en menores de Cauca-Nariño y baja generación en el Valle</t>
  </si>
  <si>
    <t>La acción que mejor controla este corte es limitar la importación desde Ecuador. De igual manera, se puede balancear generación de la siguiente manera:
*Bajar generación en Betania, Quimbo, Amoya y Cucuana. 
*Subir generación en Salvajina, Termoemcali, Termovalle, Alto Anchicayá y Calima</t>
  </si>
  <si>
    <t>Doble circuito Alférez - Tesalia 230 kV (30/04/2021) mitiga la congestión
Cambios de CT y aumento de capacidad de los circuitos propiedad de CEDENAR (30/06/2021)</t>
  </si>
  <si>
    <t>Jamondino 1 230/115 kV / Jamondino 2 230/115 kV</t>
  </si>
  <si>
    <t>"+TrfJam2171","+TrfJam2172"</t>
  </si>
  <si>
    <t>La acción que mejor controla este corte es limitar la importación desde Ecuador. De igual manera, se puede balancear generación de la siguiente manera:
*Bajar la generación en Betania y Quimbo
*Subir la generación en Salvajina, Termoemcali, Termovalle, Alto Anchicayá y Calima.</t>
  </si>
  <si>
    <t>Doble circuito Alférez - Tesalia 230 kV (30/06/2021) elimina la congestión</t>
  </si>
  <si>
    <t>Betania, Quimbo, Amoyá y Cucuana</t>
  </si>
  <si>
    <t>Cualquier recurso diferente a Betania, Quimbo, Amoyá y Cucuana</t>
  </si>
  <si>
    <t>Páez - San Bernardino 1 230 kV / Páez 230/115 kV</t>
  </si>
  <si>
    <t>"+LrtSanTJu21","+TrfPae2171"</t>
  </si>
  <si>
    <t xml:space="preserve">Demandas máxima, media y mínima, en escenarios de baja generación en Betania y Quimbo, alta exportación hacia Ecuador y alta generación en el Valle. </t>
  </si>
  <si>
    <t>La acción que mejor controla este corte es limitar la exportación hacia Ecuador. De igual manera, se puede balancear generación de la siguiente manera:
*Subir generación en Betania, Quimbo, Amoya y Cucuana. 
* Bajar generación en Salvajina, Termoemcali, Termovalle, Alto Anchicayá y Calima</t>
  </si>
  <si>
    <t>Doble circuito Alférez - Tesalia 230 kV (30/04/2021) mitiga la congestión, no obstante, no existe un proyecto estructural que la elimine</t>
  </si>
  <si>
    <t>Salvajina, Termoemcali, Termovalle, Alto Anchicayá y Calima</t>
  </si>
  <si>
    <t xml:space="preserve">Betania, Quimbo, Amoya y Cucuana. </t>
  </si>
  <si>
    <t>San Martin - Pasto 1 115 kV/San Martin - Catambuco 1 115 kV</t>
  </si>
  <si>
    <t>"-LinPasSnM11","-LinCatSnM11"</t>
  </si>
  <si>
    <t>Tesalia - Jamondino 230 kV/ El Zaque - San Martín 115 kV</t>
  </si>
  <si>
    <t>"-JamTes2T2","+LinEZaSnM11"</t>
  </si>
  <si>
    <t>Nueva subestación Renacer 230 kV con la etapa de 115 kV (FPO: 30/09/2020)</t>
  </si>
  <si>
    <t>San Bernardino - Jamondino 1 230 kV / El Zaque - San Martín 115 kV</t>
  </si>
  <si>
    <t>"-LinJamSbe21","+LinEZaSnM11"</t>
  </si>
  <si>
    <t>San Bernardino - Jamondino 2 230 kV / El Zaque - San Martín 115 kV</t>
  </si>
  <si>
    <t>"-LinJamSbe22","+LinEZaSnM11"</t>
  </si>
  <si>
    <t>Popayán - Río Mayo 115 kV / El Zaque - San Martín 115 kV</t>
  </si>
  <si>
    <t>"+CI0343","+LinEZaSnM11"</t>
  </si>
  <si>
    <t>Río Mayo - San Martín 115 kV / El Zaque - San Martín 115 kV</t>
  </si>
  <si>
    <t>"+LinRmySnM11","+LinEZaSnM11"</t>
  </si>
  <si>
    <t>San Bernandino - Popayán 1 115 kV/San Bernandino - Popayán 2 115 kV</t>
  </si>
  <si>
    <t>"-CI0344","-CI0345"</t>
  </si>
  <si>
    <t>San Bernandino - Popayán 2 115 kV/San Bernandino - Popayán 1 115 kV</t>
  </si>
  <si>
    <t>"-CI0345","-CI0344"</t>
  </si>
  <si>
    <t>Huila-Tolima</t>
  </si>
  <si>
    <t>Betania – El Bote 115 kV / Betania – Seboruco 115 kV</t>
  </si>
  <si>
    <t>"+CI0063","+LinBetSbr11"</t>
  </si>
  <si>
    <t>Demandas máxima, media y mínima, en escenarios de alta generación en Betania, Quimbo, alta importación desde Ecuador, alta generación en el Valle y baja generación a nivel de 115 kV en Huila-Tolima, Prado, Amoyá y Cucuana.</t>
  </si>
  <si>
    <t xml:space="preserve">La acción más efectiva para mitigar este corte es aumentar la generación en Prado, de igual manera se recomienda realizar los siguientes balances dfe generación:
*Bajar la generación en Betania y Quimbo, bajar la importación desde Ecuador y bajar la generación en el Valle
*Subir la generación menor de la subárea Huila -Tolima y subir la generación en Oriental </t>
  </si>
  <si>
    <t>Doble circuito Alférez - Tesalia 230 kV (30/06/2021) mitiga la congestión</t>
  </si>
  <si>
    <t>Amoya, Cucuana y Prado</t>
  </si>
  <si>
    <t>Betania – Sur 115 kV / Betania – Seboruco 115 kV</t>
  </si>
  <si>
    <t>"+LinBetSur11","+LinBetSbr11"</t>
  </si>
  <si>
    <t>Natagaima – Prado 115 kV / El Bote – Tenay 115 kV</t>
  </si>
  <si>
    <t>"+LinNatPrd11","+LrtNeiTna11"</t>
  </si>
  <si>
    <t>Demanda mínima, en escenarios de alta generación en Betania, Quimbo, con alta importación desde Ecuador, alta generación en el Valle y baja generación a nivel de 115 kV en Huila-Tolima, Prado, Amoyá y Cucuana.</t>
  </si>
  <si>
    <t>La acción más efectiva para mitigar este corte es aumentar la generación en Prado, de igual manera se recomienda realizar los siguientes balances dfe generación:
*Bajar la generación en Betania y Quimbo, bajar la importación desde Ecuador y bajar la generación en el Valle
*Subir la generación menor de la subárea Huila -Tolima y subir la generación en Oriental.</t>
  </si>
  <si>
    <t>Prado – Flandes 2 115 kV / Prado – Flandes 1 115 kV</t>
  </si>
  <si>
    <t>"-CI0211","-CI0210"</t>
  </si>
  <si>
    <t>Demandas media y mínima, en escenarios de alta generación en Betania, Quimbo, Prado y Amoyá, alta importación desde Ecuador, alta generación en el Valle y baja generación en Oriental.</t>
  </si>
  <si>
    <t>La acción más efectiva para mitigar este corte es reducir la generación en Prado, de igual manera se recomienda realizar los siguientes balances de generación:
*Bajar la generación en Betania y Quimbo, bajar la importación desde Ecuador y bajar la generación en el Valle
*Subir la generación en Oriental</t>
  </si>
  <si>
    <t>Quimbo, Betania, Calima, Salvajina, Altoanchicayá, Emcali y Termovalle</t>
  </si>
  <si>
    <t>Antioquia y Oriental</t>
  </si>
  <si>
    <t>Bacatá - Primavera 500 kV / Brisas - Cajamarca 115 kV</t>
  </si>
  <si>
    <t>"+PmvBac500","+CI0810-1"</t>
  </si>
  <si>
    <t>Demanda mínima. Alta generación en Huila-Tolima, Amoyá, Prado, Cucuana, Betania y Quimbo, alta generación en Oriental, generación mínima en Valle y CQR y alta importación desde Ecuador.</t>
  </si>
  <si>
    <t>La acción más efectiva para controlar el corte es reducir la generación en Huila – Tolima y aumentar la generación en el Valle y CQR</t>
  </si>
  <si>
    <t>Subestación Chivor II y Norte 230 kV (FPO: 31/07/2024)
Proyecto Subestación Norte 500 kV y línea de transmisión Sogamoso – Norte – Nueva Esperanza 500 kV (FPO: 31/07/2024)
Línea Virginia – Nueva Esperanza 500 kV (FPO: 31/07/2024)</t>
  </si>
  <si>
    <t>Betania, Quimbo, Amoyá, Prado y Cucuana</t>
  </si>
  <si>
    <t>Calima, Emcali, Termovalle y Salvajina</t>
  </si>
  <si>
    <t>Primavera - Bacatá 500 kV / Regivit - Cajamarca 115 kV</t>
  </si>
  <si>
    <t>"-PmvBac500","-CI0809"</t>
  </si>
  <si>
    <t>Demandas máxima y media. Alta generación en el Valle, Antioquia y Caribe, alta exportación hacia Ecuador y baja generación en Betania, Quimbo, CQR y Oriental</t>
  </si>
  <si>
    <t>La acción más efectiva para controlar el corte es aumentar la generación en Huila – Tolima y reducir la generación en el Valle y CQR</t>
  </si>
  <si>
    <t>Quimbo, Betania y Oriental.</t>
  </si>
  <si>
    <t>Antioquia y Valle</t>
  </si>
  <si>
    <t>Betania - Sur 115 / El Bote - Sur 115
y viceversa</t>
  </si>
  <si>
    <t>"+LinBetSur11", "+CI0877"</t>
  </si>
  <si>
    <t>Escenarios de muy alta demanda en las dos cargas conectadas a Oriente y Sur 115 kV.</t>
  </si>
  <si>
    <t>Se recomienda realizar las siguientes acciones:
* Desatender demanda en Sur u Oriente 115 kV.
Nota: La demanda en estas barras en periodos de alta demanda (P20) han tenido un comportamiento historico desde el 2019 tal que su demanda promedio ha sido de 46.6 MW con desviación estandar de 5.5 MW. Por esto, se estima que el valor del corte no se violará de manera usual.</t>
  </si>
  <si>
    <t>Valle</t>
  </si>
  <si>
    <t>Guachal - Yumbo 1 115 kV / Guachal - Yumbo 2 115 kV</t>
  </si>
  <si>
    <t>"+CI0233","+CI0474"</t>
  </si>
  <si>
    <t>Demandas máxima, media y mínima. Alta generación en Termovalle, Emcali, Calima y menores del área de influencia y baja generación en Alto y Bajo Anchicayá, Salvajina, Quimbo y Betania y alta exportación hacia Ecuador.</t>
  </si>
  <si>
    <t>Ejecutar la consigna operativa asociada a estas restricciones. De igual manera se recomienda realizar los siguientes balances de generación:
*Bajar la generación de Termovalle, Termoemcali, Calima y Bajo Anchicayá y reducir la exportación a Ecuador
*Subir la generación de Salvajina, Alto Anchicayá, Betania y Quimbo</t>
  </si>
  <si>
    <t>Emcali, Termovalle y Calima.</t>
  </si>
  <si>
    <t>Salvajina, Quimbo, Betania, Alto Anchicayá, Antioquia y Oriental.</t>
  </si>
  <si>
    <t>Guachal - Yumbo 2 115 kV / Guachal - Yumbo 1 115 kV</t>
  </si>
  <si>
    <t>"+CI0474","+CI0233"</t>
  </si>
  <si>
    <t>Yumbo - San Luis 1 115 kV / Yumbo - San Luis 2 115 kV</t>
  </si>
  <si>
    <t>"-CI0375","-CI0376"</t>
  </si>
  <si>
    <t>Emcali y Termovalle, Calima</t>
  </si>
  <si>
    <t>Yumbo - San Luis 2 115 kV / Yumbo - San Luis 1 115 kV</t>
  </si>
  <si>
    <t>"-CI0376","-CI0375"</t>
  </si>
  <si>
    <t>Yumbo - Pance 1 230 kV/Yumbo 3 230/115 kV + Yumbo 1 230/115 kV</t>
  </si>
  <si>
    <t>"-LinPanYum21","+TrfYum2173","+TrfYum2171"</t>
  </si>
  <si>
    <t>Demandas máxima, media y mínima. Alta importación de suroccidental y baja generación en las plantas del valle (Termovalle, Termoemcali, Salvajina y Alto anchicaya)</t>
  </si>
  <si>
    <t>Se recomienda realizar los siguientes balances de generación:
*Subir la generación en las subárea Valle y Huila -Tolima
*Bajar la generación en CQR y en Antioquia</t>
  </si>
  <si>
    <t xml:space="preserve">Finalización de los trabajos de modernización de Yumbo 230 kV y normalización de la protección diferencial de barras (mediados 2022)
</t>
  </si>
  <si>
    <t>San Francisco. Reducir importación de suroccidental</t>
  </si>
  <si>
    <t>Termovalle, Salvajina, Alto Anchicaya, Emcali Quimbo y Betania</t>
  </si>
  <si>
    <t>Yumbo 1 230/115 kV/Yumbo 3 230/115 kV</t>
  </si>
  <si>
    <t>"+TrfYum2171","+TrfYum2173"</t>
  </si>
  <si>
    <t>Termovalle, Salvajina, Alto Anchicaya, Termoemcali, Quimbo y Betania</t>
  </si>
  <si>
    <t>Yumbo - Alférez 1 230 kV/Aguablanca - Alférez II 115 kV</t>
  </si>
  <si>
    <t>"-LinAlfYum21","+LinAlfAgu11"</t>
  </si>
  <si>
    <t xml:space="preserve">Demanda máxima. Alta exportación a Ecuador, alta generación en el Valle y baja generación en Betania y Quimbo </t>
  </si>
  <si>
    <t>Se recomienda realizar los siguientes balances de generación:
*Subir la generación en Betania y Quimbo
*Bajar la generación en el Valle y reducir la exportación a Ecuador</t>
  </si>
  <si>
    <t xml:space="preserve">Incremento límite de importación área Suroccidental (refuerzo 500 kV Suroccidente)
Nueva subestación Alférez 500 kV y equipos asociados (30/11/2020)
UPME 05 - 2009_SE Tesalia - Etapa 2: Doble circuito Alférez - Tesalia 230 kV (03/09/2020).
</t>
  </si>
  <si>
    <t xml:space="preserve"> Quimbo, Betania, Alto Anchicayá y Amoya</t>
  </si>
  <si>
    <t>Pance 3 220/115 kV/Pance 2 220/115 kV</t>
  </si>
  <si>
    <t>"+TrfPan2173","+TrfPan2172"</t>
  </si>
  <si>
    <t>Demandas máxima. Baja generación en Bajo Anchicayá, Betania y Quimbo, alta exportación a Ecuador y alta generación en Salvajina y Alto de Anchicaya</t>
  </si>
  <si>
    <t>Se recomienda realizar los siguientes balances de generación:
*Subir la generación de Bajo Anchicayá, Betania y Quimbo 
*Bajar la exportación a Ecuador y reducir la generación en Alto Anchicayá y Salvajina</t>
  </si>
  <si>
    <t>Salvajina y Alto Anchicayá</t>
  </si>
  <si>
    <t>Quimbo, Betania, Termoemcali y Termovalle</t>
  </si>
  <si>
    <t>Pance - Yumbo 1 230 kV / Yumbo 3 115/230 kV + Yumbo 1 115/230 kV</t>
  </si>
  <si>
    <t>"+LinPanYum21","-TrfYum2173","-TrfYum2171"</t>
  </si>
  <si>
    <t>Demanda mínima. Alta generación en el Valle, Huila – Tolima y Cauca - Nariño y alta importación desde Ecuador</t>
  </si>
  <si>
    <t>Se recomienda realizar los siguientes balances de generación:
*Bajar la generación en las subárea Valle, Huila -Tolima y Cauca - Nariño
*Subir la generación en CQR y en Antioquia</t>
  </si>
  <si>
    <t>Emcali, Bajo y Alto Anchicayá,Calima, Salvajina, Betania y Quimbo. Reducir la importación desde Ecuador</t>
  </si>
  <si>
    <t>San Francisco y Miel. Aumentar la generación en las otras áreas del SIN</t>
  </si>
  <si>
    <t>Tulua 1 115/34.5 / Tulua 2 115/34.5
y viceversa</t>
  </si>
  <si>
    <t>"+TrfTul131", "+TrfTul132"</t>
  </si>
  <si>
    <t>Demanda máxima. Poca o nula generación de las plantas menores conectadas a Tulua 34.5 kV.</t>
  </si>
  <si>
    <t>Se recomienda realizar las siguientes acciones:
* Verificar la generación menor conectada en Tulua 34.5 kV y de ser posible, solicitar aumento de generación.
* Desatender demanda en Tulua 34.5 kV.
Nota: La demanda en esta barra en periodos de alta demanda (P20) tiene un promedio historico desde el 2019 de 36 MW con desviación estandar de 10 MW. Por esto, se estima que el valor del corte no se violará de manera usual.</t>
  </si>
  <si>
    <t>Menores conectadas en Tulua 34.5 kV</t>
  </si>
  <si>
    <t>Bogotá</t>
  </si>
  <si>
    <t>Chivor - Guavio 2 230 kV / Chivor - Guavio 1 230 kV</t>
  </si>
  <si>
    <t>"+LinChvGvo22","+LinChvGvo21"</t>
  </si>
  <si>
    <t>Demanda máxima, media, mínima
Alta generación en Chivor, Termoyopal y Paipa
Baja generación en Guavio
Baja demanda en Rubiales y Guateque</t>
  </si>
  <si>
    <t>Limitar la generación de Chivor. 
Incremento de la generación en Guavio.
En caso de que sea asignado el AGC a la planta Chivor, se debe verificar el escenario de generación: Chivor = generación programada + holgura asignada.</t>
  </si>
  <si>
    <t>Subestación Chivor II y Norte 230 kV (FPO: 30/09/2024)
Subestación Norte 220/115 kV y líneas asociadas (FPO: 31/12/2024)</t>
  </si>
  <si>
    <t>Chivor</t>
  </si>
  <si>
    <t>Guavio</t>
  </si>
  <si>
    <t>Primavera - Bacata 1 500 kV / Purnio - Noroeste 1+2 230 kV</t>
  </si>
  <si>
    <t>"-PmvBac500","-LinNorPrn22","-LinNorPrn21"</t>
  </si>
  <si>
    <t xml:space="preserve">Demanda máxima, media
Baja generación en Zipa, Salto II, Darío Valencia y Oriental
Alta demanda en Noroeste, Bolivia, Tibabuyes y Oriental
</t>
  </si>
  <si>
    <t>Incrementar generación en Zipa es la acción mas efectiva
Incrementar generación en Salto II, Darío Valencia y Oriental
Mantener la importación por Primavera - Bacatá 500 kV por debajo de 900 MW</t>
  </si>
  <si>
    <t>Proyecto Subestación Norte 500 kV y línea de transmisión Sogamoso – Norte – Nueva Esperanza 500 kV (FPO: 28/02/2025)
Línea Virginia – Nueva Esperanza 500 kV (FPO: 31/05/2024)</t>
  </si>
  <si>
    <t>Zipa, Salto II, Darío Valencia y Oriental</t>
  </si>
  <si>
    <t>Chivor 1 150 MVA 230/115/13.8 kV / Guavio - Mambita 1 115 kV</t>
  </si>
  <si>
    <t>"+TrfChv2171","+linGvioMamb11"</t>
  </si>
  <si>
    <t>Demanda máxima, media, mínima
Baja generación en Termoyopal y Paipa
Alta generación en Guavio y Oriental
Alta demanda en Mámbita, Santa María y Guateque</t>
  </si>
  <si>
    <t>Incremento de generación conectada en Termoyopal es la acción más efectiva
Incremento de generación en Paipa
Limitar generación en Guavio y Oriental
Se recomienda operar la línea Guateque - Sesquilé 115 kV abierta en el extremo de Guateque con el fin de mitigar la criticidad de este corte.</t>
  </si>
  <si>
    <t>Subestación Norte 220/115 kV y líneas asociadas (FPO: 31/12/2024)</t>
  </si>
  <si>
    <t>Guavio y Oriental</t>
  </si>
  <si>
    <t>Termoyopal, Paipa</t>
  </si>
  <si>
    <t>Chivor 1 150 MVA 230/115/13.8 kV / Guavio 230/115/13.2 kV</t>
  </si>
  <si>
    <t>"+TrfChv2171","+TrfGua217"</t>
  </si>
  <si>
    <t>Demanda máxima, mínima
Baja generación en Termoyopal y Paipa
Alta generación en Guavio y Oriental
Alta demanda en Mámbita, Santa María y Guateque</t>
  </si>
  <si>
    <t>Bacata - Nva Esperanza 1 500 kV / Bacata - Salitre 1 115 kV</t>
  </si>
  <si>
    <t>"+LinBacNvE51","+LinBacSal11"</t>
  </si>
  <si>
    <t>Demanda máxima, media
Baja generación Salto II, Darío Valencia, Guavio y resto de Oriental
Alta generación en Zipa
Alta demanda en Salitre, Chicala y La Paz</t>
  </si>
  <si>
    <t>Incremento de generación en Salto II es la acción más efectiva
Incremento de generación en Darío Valencia, Guavio y el resto de Oriental
Limitar generación en Zipa</t>
  </si>
  <si>
    <t>Proyecto Subestación Norte 500 kV y línea de transmisión Sogamoso – Norte – Nueva Esperanza 500 kV (FPO: 28/02/2025)
Subestación Norte 220/115 kV y líneas asociadas (FPO: 31/12/2024)
Línea Virginia – Nueva Esperanza 500 kV (FPO: 31/05/2024)</t>
  </si>
  <si>
    <t>Zipa</t>
  </si>
  <si>
    <t>Salto II, darío Valencia y resto de Oriental</t>
  </si>
  <si>
    <t>Paraiso - Nva Esperanza 2 230 kV / Paraiso - Nva Esperanza 1 230 kV</t>
  </si>
  <si>
    <t>"-LinNEsPar22","-LinNEsPar21"</t>
  </si>
  <si>
    <t>Demanda máxima, media
Alta generación en Paraíso y Guaca
Baja generación en Guavio y Chivor
Alta demanda en San Mateo, Barzal y Granada</t>
  </si>
  <si>
    <t>Limitar la generación en Paraíso y Guaca es la acción más efectiva
Incremento de generación en Guavio y Chivor</t>
  </si>
  <si>
    <t>Paraiso, Guaca</t>
  </si>
  <si>
    <t>Guavio, Chivor</t>
  </si>
  <si>
    <t>Bacata - Nva Esperanza 1 500 kV / Bacata - Suba 1 115 kV</t>
  </si>
  <si>
    <t>"+LinBacNvE51","+LinBacSub11"</t>
  </si>
  <si>
    <t>Demanda máxima, media
Baja generación Salto II, Darío Valencia, Guavio y resto de Oriental
Alta generación en Zipa
Alta demanda en Suba, Autopista y Morato</t>
  </si>
  <si>
    <t>Paraiso - Nva Esperanza 1 230 kV / Paraiso - Nva Esperanza 2 230 kV</t>
  </si>
  <si>
    <t>"-LinNEsPar21","-LinNEsPar22"</t>
  </si>
  <si>
    <t>Limitar generación en Paraíso y Guaca es la acción mas efectiva
Incrementar generación en Guavio y Chivor</t>
  </si>
  <si>
    <t>Chivor - Guavio 1 230 kV / Chivor - Guavio 2 230 kV</t>
  </si>
  <si>
    <t>"+LinChvGvo21","+LinChvGvo22"</t>
  </si>
  <si>
    <t>Chivor, Termoyopal y Paipa</t>
  </si>
  <si>
    <t>Primavera - Bacata 1 500 kV / La Guaca - Colegio 1 115 kV</t>
  </si>
  <si>
    <t>"-PmvBac500","-CI0482"</t>
  </si>
  <si>
    <t>Demanda máxima, media
Baja generación en Darío Valencia, Salto II y zipa
Alta demanda en Chicala, Usme y Muna</t>
  </si>
  <si>
    <t>Incremento de generación en Darío Valencia 
Incremento generación en Salto II y Zipa</t>
  </si>
  <si>
    <t xml:space="preserve">	Repotenciación del enlace Guaca – Colegio 115 kV (FPO: 31/12/2022)
Segundo circuito Guaca – Colegio 115 kV (FPO: 31/12/2025)</t>
  </si>
  <si>
    <t>Darío Valencia, Salto II, zipa</t>
  </si>
  <si>
    <t xml:space="preserve"> Nva Esperanza - Circo 1 230 kV / Nva Esperanza - San Mateo 1 230 kV</t>
  </si>
  <si>
    <t>"-LinCirNEs21","+LinNEsSMa21"</t>
  </si>
  <si>
    <t>Demanda máxima
Baja generación en Guavio y Chivor
Alta generación en Pagua
Alta demanda en San Mateo, Tunal, Barzal</t>
  </si>
  <si>
    <t>Incrementar generación en Guavio es la acción mas efectiva
Incrementar generación en Chivor
Limitar generación en Pagua</t>
  </si>
  <si>
    <t>Bacata - Nva Esperanza 1 500 kV / Salitre - La Paz 115 kV</t>
  </si>
  <si>
    <t>"+LinBacNvE51","-CI0277"</t>
  </si>
  <si>
    <t>Demanda máxima
Baja generación el Salto II, Paraíso, Guavio, Guaca
Alta demanda en La Paz, Calle67 y Veraguas</t>
  </si>
  <si>
    <t>Incrementar generación en Salto II la acción mas efectiva
Incrementar generación en Paraíso, Guaca, Guavio</t>
  </si>
  <si>
    <t>Salto II, Paraíso, Guavio, guaca</t>
  </si>
  <si>
    <t>Primavera - Bacatá 500 kV</t>
  </si>
  <si>
    <t>Demanda máxima, media
Baja generación al interior del área Oriental</t>
  </si>
  <si>
    <t>Programar generación de seguridad al interior del área Oriental de manera que se cubra el límite de importación y el mínimo número de unidades.
Hacer uso adecuado de cambiadores de tomas de transformadores y compensación reactiva del área y mantener adecuados perfiles de tensión en estado normal de operación.</t>
  </si>
  <si>
    <t>Miel</t>
  </si>
  <si>
    <t>Zipa, Dario Valencia, Guavio, Chivor, Paraíso y Guaca</t>
  </si>
  <si>
    <t>Guaca - Mesa 1 230 kV / Guaca - Mesa 2 230 kV</t>
  </si>
  <si>
    <t>"+LinGcaLme21","+LinGcaLme22"</t>
  </si>
  <si>
    <t xml:space="preserve">Demanda mínima
Alta generción en Pagua, Darío Valencia y Oriental
Baja generación en Betania
Baja demanda en Guaca, San Mateo y Tunal
</t>
  </si>
  <si>
    <t>Limitar generación en Pagua es la acción mas efectiva
Límitar generación en Darío Valencia</t>
  </si>
  <si>
    <t>Subestación Chivor II y Norte 230 kV (FPO: 30/09/2024)</t>
  </si>
  <si>
    <t>Pagua, Darío Valencia, Chivor, Guavio</t>
  </si>
  <si>
    <t>Betania, Miel</t>
  </si>
  <si>
    <t>Guaca - Mesa 2 230 kV / Guaca - Mesa 1 230 kV</t>
  </si>
  <si>
    <t>"+LinGcaLme22","+LinGcaLme21"</t>
  </si>
  <si>
    <t>S200 Chivor 230 kV / Chivor - Guavio 2 230 kV</t>
  </si>
  <si>
    <t>"+Brk06467","+LinChvGvo22"</t>
  </si>
  <si>
    <t>Escenarios con baja generación en las unidades Chivor 5 - 8, baja generación en Guavio y alta generación en las unidades Chivor 1 - 4</t>
  </si>
  <si>
    <t>La acción mas efectiva para mitigar el corte es balancear la generación entre las dos etapas de Chivor. Adficionalmente, se recomienda aumentar la generación en los recursos Paraíso, Guaca, Guavio y bajar generación en Chivor y en las plantas de Nordeste.</t>
  </si>
  <si>
    <t>Subestación Chivor II y Norte 230 kV (FPO: 31/12/2021)
Subestación Norte 220/115 kV y líneas asociadas (FPO: 31/12/2021)</t>
  </si>
  <si>
    <t>Etapa 1 de Chivor</t>
  </si>
  <si>
    <t>Guavio, Paraíso, Guaca, Zipa, D Valencia y Etapa 2 de Chivor</t>
  </si>
  <si>
    <t>Meta</t>
  </si>
  <si>
    <t>Ocoa - Santa Helena 115 kV</t>
  </si>
  <si>
    <t>"+LinOcoSHe11"</t>
  </si>
  <si>
    <t>Demanda máxima, media
Baja generación en el Meta
(Esta restricción se presenta en escenarios de muy alta demanda)</t>
  </si>
  <si>
    <t>Limitación de la generación conectada en Suria y en Puerto Gaitán. Existen escenarios donde esta limitación puede ser insuficiente.</t>
  </si>
  <si>
    <t>PTRA00623: Etapa 2 Transformadores Santa Helena 230/115 kV 2X150 MVA (Suria 2)
PROG00597: Delphi Helios 1 Meta</t>
  </si>
  <si>
    <t>Villavicencio 3 230/115 kV / Villavicencio 2 230/115 kV + Villavicencio 1 230/115 kV</t>
  </si>
  <si>
    <t>"+TrfRef2173","+Trfref2172","+TrfRef2171"</t>
  </si>
  <si>
    <t xml:space="preserve">Esta sobrecarga no puede ser controlada mediante balances de generación, por lo cual se recomienda que ante dicho escenario se considere la desatención de demanda o el traslado de carga a la subestación Villavicencio 115 kV.  </t>
  </si>
  <si>
    <t>Villavicencio - Barzal 115 kV / Villavicencio - Ocoa 1 115 kV + Villavicencio - Ocoa 2 115 kV</t>
  </si>
  <si>
    <t>"-LinBrzVil11","-CI1043","-CI1042"</t>
  </si>
  <si>
    <t>Demanda máxima
Baja generación en el Meta
(Esta restricción se presenta en escenarios de muy alta demanda)</t>
  </si>
  <si>
    <t>Villavicencio - Ocoa 2 115 kV / Villavicencio - Ocoa 1 115 kV</t>
  </si>
  <si>
    <t>"-CI1043","-CI1042"</t>
  </si>
  <si>
    <t>Demanda media
Baja generación en el Meta
(Esta restricción se presenta en escenarios d emuy alta demanda)</t>
  </si>
  <si>
    <t>Villavicencio - Ocoa 1 115 kV / Villavicencio - Ocoa 2 115 kV</t>
  </si>
  <si>
    <t>"-CI1042","-CI1043"</t>
  </si>
  <si>
    <t>Suria - Reforma 1 220 kV / Santa Helena - Ocoa 1 115 kV</t>
  </si>
  <si>
    <t>"-LinRefSur21","-LinOcoSHe11"</t>
  </si>
  <si>
    <t>Demanda máxima, media, mínima
Alta generación en Guavio, Chivor y Paipa
Alta generación en bosques solares de los Llanos
Baja demanda en Suria, Campobonito y Altillanura</t>
  </si>
  <si>
    <t>Limitar generación conectada en Suria y Puerto Gaitán es la acción más efectiva.
Limitar generación en Guavio, Chivor y Termoyopal tendría incidencia en el control de la restricción, pero tiene un impacto muy marginal</t>
  </si>
  <si>
    <t>Guavio, Chivor, Termoyopal y Paipa</t>
  </si>
  <si>
    <t>Villavicencio 1 230/115 kV / Santa Helena - Ocoa 1 115 kV</t>
  </si>
  <si>
    <t>"+TrfRef2171","-LinOcoSHe11"</t>
  </si>
  <si>
    <t>Demanda máxima, media
Alta generación en Guavio, Chivor y Termoyopal
Alta generación en bosques solares de los llanos
Baja demanda en Suria, Campobonito y Altillanura</t>
  </si>
  <si>
    <t>Guavio, Chivor y Termoyopal</t>
  </si>
  <si>
    <t>Guavio - Reforma 1 230 kV / Santa Helena - Ocoa 1 115 kV</t>
  </si>
  <si>
    <t>"+LinGvoRef21","-LinOcoSHe11"</t>
  </si>
  <si>
    <t>Bosques solares de los llanos, Guavio, Chivor y Termoyopal</t>
  </si>
  <si>
    <t>Puerto Gaitan - Puerto Lopez 1 115 kV / Campobonito - Puerto Lopez 1 115 kV</t>
  </si>
  <si>
    <t>"+ExpLne0174","+LinCmpPLo11"</t>
  </si>
  <si>
    <t>Demanda media
Alta generación en bosques solares de los llanos 1-5
Baja demanda en Altillanura y Campobonito</t>
  </si>
  <si>
    <t>Esta restricción solo es controlable con la limitación de generación en bosques solares de los llanos
Se recomienda la implementación de un esquema suplementario
Se recomienda al operador de red tomar las acciones necesarias para que se pueda evacuar la totalidad de la generación de forma segura
Se recomienda evaluar traslados de demanda hacia las subestaciones Altillanura o Campobonito</t>
  </si>
  <si>
    <t>Bosques Soalres de los Llanos</t>
  </si>
  <si>
    <t xml:space="preserve"> Suria - Santa Helena 2 115 kV / Suria - Santa Helena 1 115 kV</t>
  </si>
  <si>
    <t>"-LinSHeSur12","-LinSHeSur11"</t>
  </si>
  <si>
    <t>Demanda media
Alta generación en bosques solares de los llanos 1-5
Baja demanda en Altillanura, Campobonito, Puerto lópez y Suria</t>
  </si>
  <si>
    <t>Esta restricción solo es controlable con la limitación de generación en bosques solares de los llanos
Se recomienda la implementación de un esquema suplementario
Se recomienda al operador de red tomar las acciones necesarias para que se pueda evacuar la totalidad de la generación de forma segura
Se recomienda evaluar traslados de demanda hacia las subestaciones Altillanura, Campobonito Puerto López y Suria</t>
  </si>
  <si>
    <t xml:space="preserve"> Suria - Santa Helena 1 115 kV / Suria - Santa Helena 2 115 kV</t>
  </si>
  <si>
    <t>"-LinSHeSur11","-LinSHeSur12"</t>
  </si>
  <si>
    <t>Esta restricción solo es controlable con la limitación de generación en bosques solares de los llanos
Se recomienda la implementación de un esquema suplementario
Se recomienda al operador de red tomar las acciones necesarias para que se pueda evacuar la totalidad de la generación de forma segura
Se recomienda evaluar traslados de demanda hacia las subestaciones Altillanura, Campobonito, Puerto López y Suria</t>
  </si>
  <si>
    <t>Puerto Lopez - Suria 1 115 kV / Puerto Lopez - Suria 2 115 kV</t>
  </si>
  <si>
    <t>"+linSriPLo11","+LinSriPLo12"</t>
  </si>
  <si>
    <t>Demanda media
Alta generación en bosques solares de los llanos 1-5
Baja demanda en Altillanura, Campobonito y Puerto lópez</t>
  </si>
  <si>
    <t>Esta restricción solo es controlable con la limitación de generación en bosques solares de los llanos
Se recomienda la implementación de un esquema suplementario
Se recomienda al operador de red tomar las acciones necesarias para que se pueda evacuar la totalidad de la generación de forma segura
Se recomienda evaluar traslados de demanda hacia las subestaciones Altillanura, Campobonito y Puerto López</t>
  </si>
  <si>
    <t>Puerto Lopez - Suria 2 115 kV / Puerto Lopez - Suria 1 115 kV</t>
  </si>
  <si>
    <t>"+LinSriPLo12","+linSriPLo11"</t>
  </si>
  <si>
    <t>Boyaca-Casanare</t>
  </si>
  <si>
    <t xml:space="preserve"> Yopal - San Antonio 1 115 kV / Yopal - Aguazul 1 115 kV</t>
  </si>
  <si>
    <t>"-LinSAnYop11","-linAguYop11"</t>
  </si>
  <si>
    <t>Demanda media y mínima
Baja demanda en Casanare
Alta demanda en Aguaclara y Aguazul
Alta generación en Casanare, Paipa 1,2,3,4
Baja generación en Chivor</t>
  </si>
  <si>
    <t>Limitar generación en Termoyopal es la acción mas efectiva
Limitar generación en Paipa 1,2,3,4
Incrementar generación en Chivor</t>
  </si>
  <si>
    <t>Esta restricción se elimina cuando se encuentren fuera servicio las unidades Termoyopal 1 y 2 de acuerdo con el concepto UPME 20201520066801 ( FPO: 30/11/2022)
El proyecto Interconexión Canasanre - Vichada mitiga esta restricción una vez tome carga (FPO: 30/11/2021)</t>
  </si>
  <si>
    <t>Termoyopal, Paipa 1,2,3,4</t>
  </si>
  <si>
    <t>Toquilla - Yopal 1 115 kV / Yopal - Aguazul 1 115 kV</t>
  </si>
  <si>
    <t>"-LinToqYop11","-linAguYop11"</t>
  </si>
  <si>
    <t>Esta restricción se elimina cuando se encuentren fuera servicio las unidades Termoyopal 1 y 2 de acuerdo con el concepto UPME 20201520066801 (FPO: 30/11/2022)
El proyecto Interconexión Canasanre - Vichada mitiga esta restricción una vez tome carga (FPO: 30/11/2021)</t>
  </si>
  <si>
    <t>San Antonio - Toquilla 1 115 kV / Yopal - Aguazul 1 115 kV</t>
  </si>
  <si>
    <t>"+LinSanToq11","-linAguYop11"</t>
  </si>
  <si>
    <t xml:space="preserve"> San Antonio - Acerias 1 115 kV / San Antonio - Suamox 1 115 kV</t>
  </si>
  <si>
    <t>"-LinSAnApa11","+LinSAnSmx11"</t>
  </si>
  <si>
    <t>Demanda media y mínima
Baja demanda en Ramada, Seidenal, San Antonio y Casanare
Alta generación en Casanare
Baja generación en Paipa 4 y Tasajero</t>
  </si>
  <si>
    <t>Limitar generación en Termoyopal es la acción mas efectiva
Incrementar generación en Paipa 4 y Tasajero</t>
  </si>
  <si>
    <t>Termoyopal</t>
  </si>
  <si>
    <t>Paipa 4, Tasajero 1 y 2</t>
  </si>
  <si>
    <t>Paipa - Barbosa 1 115 kV genera bajas tensiones en Cimitarra y Barbosa 115 kV</t>
  </si>
  <si>
    <t>Demanda máxima y media.
Esta condición es altamente dependiente de la demanda en las subestaciones Cimitarra 115 kV y Barbosa 115 kV debido a su condición radial</t>
  </si>
  <si>
    <t>La generación en Paipa y menor en la zona son los recursos mas efectivos para el control de tensión en estas subestaciones</t>
  </si>
  <si>
    <t>Paipa 1, 2, 3 y 4
Termoyopal</t>
  </si>
  <si>
    <t xml:space="preserve"> Suamox - Acerias Paz del Rio 1 115 kV / Suamox - San Antonio 1 115 kV</t>
  </si>
  <si>
    <t>"-LinApaSmx11","-LinSAnSmx11"</t>
  </si>
  <si>
    <t>Demanda máxima y media
Alta demanda en Sidenal, San Antonio, Ramada, Acerías Paz del Río y Casanare
Baja Generación en Termoyopal
Alta Generación en Paipa 4 y Tasajero</t>
  </si>
  <si>
    <t>Programar generación en Termoyopal es la acción mas efectiva
Limitar generación en Paipa 4 y Tasajero</t>
  </si>
  <si>
    <t>UPME 07-2021 Subestacion Alcaravan 230 kV y obras asociadas (FPO: 30/06/2025)</t>
  </si>
  <si>
    <t>Paipa 4, Tasajero 1  y 2</t>
  </si>
  <si>
    <t>Suamox - San Antonio 1 115 kV / Suamox - Acerias Paz del Rio 1 115 kV</t>
  </si>
  <si>
    <t>"-LinSAnSmx11","-LinApaSmx11"</t>
  </si>
  <si>
    <t>Sochagota - San Antonio 1 115 kV / Suamox - San Antonio 1 115 kV</t>
  </si>
  <si>
    <t>"-LinSAnScg11","-LinSAnSmx11"</t>
  </si>
  <si>
    <t>Demanda máxima y media
Alta demanda en Sidenal, San Antonio, Ramada, Acerías Paz del Río y Casanare
Baja Generación en Termoyopal
Alta generación en Paipa 1,2,3,4</t>
  </si>
  <si>
    <t>Programar generación en Termoyopal es la acción mas efectiva
Limitar generación en Paipa 1,2,3,4</t>
  </si>
  <si>
    <t>Paipa 1,2,3,4</t>
  </si>
  <si>
    <t>Aguaclara - Aguazul 1 115 kV / San Antonio - Suamox 1 115 kV</t>
  </si>
  <si>
    <t>"+linAguAzu11","+LinSAnSmx11"</t>
  </si>
  <si>
    <t>Demanda máxima
Alta demanda en Casanare
Baja Generación en Termoyopal y Termomechero</t>
  </si>
  <si>
    <t>Programar generación en Termoyopal es la acción mas efectiva</t>
  </si>
  <si>
    <t>Primavera - Sogamoso 500 kV + Sogamoso - Porce III 1 500 kV + Ocaña - Sogamoso 500 kV + Ocaña 1 500/230 kV + Ocaña 4 500/230 kV + Chivor - Sochagota 2 230 kV + Chivor - Sochagota 1 230 kV + Guatiguara - Primavera 1 230 kV + Comuneros - Primavera 1 230 kV + Comuneros - Primavera 2 230 kV + Guateque - Jenesano 1 115 kV + Aguaclara - Chivor 1 115 kV</t>
  </si>
  <si>
    <t>"+PrmSog51","-LinSogPor51r","+OcaSog51","+TrfOca5231","+TrfOca5232","+LinChvScg22","+LinChvScg21","-LinGtgPmv21","-LinComPmv21","-LinComPmv22","+LinGuaJns11","-linChvAguc11"</t>
  </si>
  <si>
    <t>Baja generación al interior del área Nordeste.</t>
  </si>
  <si>
    <t>Este corte representa el límite de importación de potencia del área Nordeste. El valor de 1400 MW considera en operación el circuito Porce 3 - Sogamoso 500 kV.</t>
  </si>
  <si>
    <t>UPME 01 - 2013 S/E Norte 500 kV y línea de transmisión Sogamoso – Norte – Nueva Esperanza 500 kV (FPO: 28/02/2025)</t>
  </si>
  <si>
    <t xml:space="preserve">Meriléctrica,  Sogamoso 1, 2 y 3, Tasajero 1  y 2,
Paipa 1, 2, 3 y 4,
Termoyopal, Termomechero
</t>
  </si>
  <si>
    <t>Norte de Santander</t>
  </si>
  <si>
    <t xml:space="preserve">Tibú – Zulia 115 kV. Genera altas tensiones en Tibú 115 kV  </t>
  </si>
  <si>
    <t>Demanda máxima, media y mínima
En operación los dos pasos de compensación en Tibú 115 kV</t>
  </si>
  <si>
    <t>Se recomienda operar con un solo paso la compensación en Tibú 115 kV para evitar altas tensiones en esta subestación ante la contingencia Tibú – Zulia 115 kV.</t>
  </si>
  <si>
    <t>Se recomienda evaluar la implementación de un esquema suplementario</t>
  </si>
  <si>
    <t xml:space="preserve">Convencion - Tibu 1 115 kV. Genera altas tensiones en Tibú 115 kV  </t>
  </si>
  <si>
    <t>Demanda mínima
En operación los dos pasos de compensación en Tibú 115 kV</t>
  </si>
  <si>
    <t>Demanda_MW_inf</t>
  </si>
  <si>
    <t>Demanda_MW_sup</t>
  </si>
  <si>
    <t>Caribe2</t>
  </si>
  <si>
    <t>1101-1200</t>
  </si>
  <si>
    <t>1201-1300</t>
  </si>
  <si>
    <t>Norte</t>
  </si>
  <si>
    <t>Oriente</t>
  </si>
  <si>
    <t>600-700</t>
  </si>
  <si>
    <t>700-800</t>
  </si>
  <si>
    <t>800-900</t>
  </si>
  <si>
    <t>Planta</t>
  </si>
  <si>
    <t>Unidades por planta</t>
  </si>
  <si>
    <t>Peso por unidad</t>
  </si>
  <si>
    <t>Guajira</t>
  </si>
  <si>
    <t>gGuajira-1
gGuajira-2</t>
  </si>
  <si>
    <t>Tebsa 110</t>
  </si>
  <si>
    <t>gTebsaG1-1
gTebsaG1-2</t>
  </si>
  <si>
    <t>Tebsa Gas</t>
  </si>
  <si>
    <t>gTebsaG2-1
gTebsaG2-2
gTebsaG2-3</t>
  </si>
  <si>
    <t>Tebsa Vapor</t>
  </si>
  <si>
    <t>gTebsaS-1
gTebsaS-2</t>
  </si>
  <si>
    <t>Barranquilla</t>
  </si>
  <si>
    <t>gBarranq-3
gBarranq-4</t>
  </si>
  <si>
    <t>Flores 1 Gas</t>
  </si>
  <si>
    <t>gFlores1G1</t>
  </si>
  <si>
    <t>Flores 1 Vapor</t>
  </si>
  <si>
    <t>gFlores1S1</t>
  </si>
  <si>
    <t>Flores 4 Gen 2</t>
  </si>
  <si>
    <t>gFloresIV1</t>
  </si>
  <si>
    <t>Flores 4 Gen 3 y 4</t>
  </si>
  <si>
    <t>gFloresIV3
gFloresIV2</t>
  </si>
  <si>
    <t>Candelaria</t>
  </si>
  <si>
    <t>gCandelaria1
gCandelaria2</t>
  </si>
  <si>
    <t xml:space="preserve">Cartagena </t>
  </si>
  <si>
    <t>gCartage-1
gCartage-2
gCartage3</t>
  </si>
  <si>
    <t>Proeléctrica</t>
  </si>
  <si>
    <t>gProelectr1
gProelectr2</t>
  </si>
  <si>
    <t>Termonorte*</t>
  </si>
  <si>
    <t>gTNorteU1
gTNorteU10
gTNorteU2
gTNorteU3
gTNorteU4
gTNorteU5
gTNorteU6
gTNorteU7
gTNorteU8
gTNorteU9</t>
  </si>
  <si>
    <t>Alto Anchya</t>
  </si>
  <si>
    <t>gAltoan-1
gAltoan-2
gAltoan-3</t>
  </si>
  <si>
    <t>Amoya</t>
  </si>
  <si>
    <t>gAmoya1
gAmoya2</t>
  </si>
  <si>
    <t>Bajo Anchya</t>
  </si>
  <si>
    <t>gBajoan-1
gBajoan-2
gBajoan-3
gBajoan-4</t>
  </si>
  <si>
    <t>Betania 1 y 2</t>
  </si>
  <si>
    <t>gBetani-1
gBetani-2</t>
  </si>
  <si>
    <t>Betania 3</t>
  </si>
  <si>
    <t>gBetani-3</t>
  </si>
  <si>
    <t>Calima</t>
  </si>
  <si>
    <t>gCalima-1
gCalima-2
gCalima-3
gCalima-4</t>
  </si>
  <si>
    <t>Cucuana</t>
  </si>
  <si>
    <t>gCucuana1
gCucuana2</t>
  </si>
  <si>
    <t>Termodorada</t>
  </si>
  <si>
    <t>gDorada1</t>
  </si>
  <si>
    <t>La Miel</t>
  </si>
  <si>
    <t>gMiel-1
gMiel-2
gMiel-3</t>
  </si>
  <si>
    <t>Quimbo</t>
  </si>
  <si>
    <t>gQuimbo1
gQuimbo2</t>
  </si>
  <si>
    <t>Salvajina</t>
  </si>
  <si>
    <t>gSalvajin-1
gSalvajin-2
gSalvajin-3</t>
  </si>
  <si>
    <t>San Francisco</t>
  </si>
  <si>
    <t>gSnFransc-1
gSnFransc-2
gSnFransc-3</t>
  </si>
  <si>
    <t xml:space="preserve"> Termoemcali Gas</t>
  </si>
  <si>
    <t>gEmcaliG1</t>
  </si>
  <si>
    <t>Termoemcali Vapor</t>
  </si>
  <si>
    <t>gEmcaliS1</t>
  </si>
  <si>
    <t>TermoValle Gas</t>
  </si>
  <si>
    <t>gTValleG1</t>
  </si>
  <si>
    <t>TermoValle Vapor</t>
  </si>
  <si>
    <t>gTValleS1</t>
  </si>
  <si>
    <t>Prado</t>
  </si>
  <si>
    <t>gPrado-1
gPrado-2
gPrado-3</t>
  </si>
  <si>
    <t>Sogamoso 1</t>
  </si>
  <si>
    <t>gSogam1</t>
  </si>
  <si>
    <t>Sogamoso 2 + 3</t>
  </si>
  <si>
    <t>gSogam2
gSogam3</t>
  </si>
  <si>
    <t>Tasajero</t>
  </si>
  <si>
    <t>gTasajero1</t>
  </si>
  <si>
    <t>Tasajero II</t>
  </si>
  <si>
    <t>gTasajero2</t>
  </si>
  <si>
    <t>Paipa IV</t>
  </si>
  <si>
    <t>gPaipa4</t>
  </si>
  <si>
    <t>Meriléctrica</t>
  </si>
  <si>
    <t>gMerilectr1</t>
  </si>
  <si>
    <t>Paipa 1, 2 y 3</t>
  </si>
  <si>
    <t>gPaipa1
gPaipa2
gPaipa3</t>
  </si>
  <si>
    <t>Yopal 2</t>
  </si>
  <si>
    <t>gYopal2</t>
  </si>
  <si>
    <t>Yopal 3, 4 y 5</t>
  </si>
  <si>
    <t>gNYopal3
gNYopal4
gNYopal5</t>
  </si>
  <si>
    <t>gChivor1
gChivor2
gChivor3
gChivor4
gChivor5
gChivor6
gChivor7
gChivor8</t>
  </si>
  <si>
    <t>Guatapé</t>
  </si>
  <si>
    <t>gGuatape1
gGuatape2
gGuatape3
gGuatape4
gGuatape5
gGuatape6
gGuatape7
gGuatape8</t>
  </si>
  <si>
    <t>San Carlos</t>
  </si>
  <si>
    <t>gSnCarlos1
gSnCarlos2
gSnCarlos3
gSnCarlos4
gSnCarlos5
gSnCarlos6
gSnCarlos7
gSnCarlos8</t>
  </si>
  <si>
    <t>Jaguas</t>
  </si>
  <si>
    <t>gJaguas-1
gJaguas-2</t>
  </si>
  <si>
    <t>Playas</t>
  </si>
  <si>
    <t>gPlayas-1
gPlayas-2
gPlayas-3</t>
  </si>
  <si>
    <t>Centro</t>
  </si>
  <si>
    <t>gCentroG1
gCentroS1</t>
  </si>
  <si>
    <t>gSierraG-1
gSierraG-2
gSierraS1</t>
  </si>
  <si>
    <t>San Miguel</t>
  </si>
  <si>
    <t>gSMigu-1
gSMigu-2</t>
  </si>
  <si>
    <t>Escuela de Minas</t>
  </si>
  <si>
    <t>gEMinas1
gEMinas2
gEMinas3</t>
  </si>
  <si>
    <t>Guadalupe IV</t>
  </si>
  <si>
    <t>gGuadaIV1
gGuadaIV2
gGuadaIV3</t>
  </si>
  <si>
    <t>Guadalupe III</t>
  </si>
  <si>
    <t>gGuadaIII-1
gGuadaIII-2
gGuadaIII-3
gGuadaIII-4
gGuadaIII-5
gGuadaIII-6</t>
  </si>
  <si>
    <t>Tasajera</t>
  </si>
  <si>
    <t>gLatasa1
gLatasa2
gLatasa3</t>
  </si>
  <si>
    <t>Porce II</t>
  </si>
  <si>
    <t>gPorceII-1
gPorceII-2
gPorceII-3</t>
  </si>
  <si>
    <t>Carlos Lleras</t>
  </si>
  <si>
    <t>gCLlerasG1
gCLlerasG2</t>
  </si>
  <si>
    <t>Troneras</t>
  </si>
  <si>
    <t>gTroner-1
gTroner-2</t>
  </si>
  <si>
    <t>Porce III</t>
  </si>
  <si>
    <t>gPorceIII1
gPorceIII2
gPorceIII3
gPorceIII4</t>
  </si>
  <si>
    <t>Guavio 1 - 4</t>
  </si>
  <si>
    <t>gGuavio-1
gGuavio-2
gGuavio-3
gGuavio-4</t>
  </si>
  <si>
    <t>Guavio 5</t>
  </si>
  <si>
    <t>gGuavio-5</t>
  </si>
  <si>
    <t>Paraíso</t>
  </si>
  <si>
    <t>gParaiso1
gParaiso2
gParaiso3</t>
  </si>
  <si>
    <t>La Guaca</t>
  </si>
  <si>
    <t>gGuaca1
gGuaca2
gGuaca3</t>
  </si>
  <si>
    <t>Zipa 2</t>
  </si>
  <si>
    <t>gZipa2</t>
  </si>
  <si>
    <t>Zipa 3 + 4 + 5</t>
  </si>
  <si>
    <t>gZipa-3
gZipa-4
gZipa-5</t>
  </si>
  <si>
    <t>Darioa Valencia</t>
  </si>
  <si>
    <t>gDVSamG1
gDVSamG2
gDVSamG5</t>
  </si>
  <si>
    <t>Salto II</t>
  </si>
  <si>
    <t>gSaltoII</t>
  </si>
  <si>
    <t>Barraje</t>
  </si>
  <si>
    <t>Substation.loc_name</t>
  </si>
  <si>
    <t>lim_inf</t>
  </si>
  <si>
    <t>lim_sup</t>
  </si>
  <si>
    <t>Fundación 220 kV</t>
  </si>
  <si>
    <t>Fundacion 220</t>
  </si>
  <si>
    <t>Chinú 500 kV</t>
  </si>
  <si>
    <t>Chinu 500</t>
  </si>
  <si>
    <t>Cerromatoso 220 kV</t>
  </si>
  <si>
    <t>Cerromatoso 220</t>
  </si>
  <si>
    <t>Tebsa 220 kV</t>
  </si>
  <si>
    <t>Tebsa 220</t>
  </si>
  <si>
    <t>Santa marta 220 kV</t>
  </si>
  <si>
    <t>Sta Marta 220</t>
  </si>
  <si>
    <t>Copey 500 kV</t>
  </si>
  <si>
    <t>El Copey 500</t>
  </si>
  <si>
    <t>Bolívar 500 kV</t>
  </si>
  <si>
    <t>Bolivar 500</t>
  </si>
  <si>
    <t>Bolívar 220 kV</t>
  </si>
  <si>
    <t>Bolivar 220</t>
  </si>
  <si>
    <t>Sabanalarga 220 kV</t>
  </si>
  <si>
    <t>Sabanalarga 220</t>
  </si>
  <si>
    <t xml:space="preserve">Copey 220 kV </t>
  </si>
  <si>
    <t>Copey 220</t>
  </si>
  <si>
    <t>Valledupar 220 kV</t>
  </si>
  <si>
    <t>Termocol 220 kV</t>
  </si>
  <si>
    <t>Copey 110 kV</t>
  </si>
  <si>
    <t>Valledupar 110 kV</t>
  </si>
  <si>
    <t>Chinú 110 kV</t>
  </si>
  <si>
    <t>Chinu 110</t>
  </si>
  <si>
    <t>Montería 110 kV</t>
  </si>
  <si>
    <t>NtpMon1</t>
  </si>
  <si>
    <t>Ternera 110 kV</t>
  </si>
  <si>
    <t>Flores 110 kV</t>
  </si>
  <si>
    <t>Las Flores 110</t>
  </si>
  <si>
    <t>Urra 110 kV</t>
  </si>
  <si>
    <t>NtpUrr1</t>
  </si>
  <si>
    <t>San Carlos 500 kV</t>
  </si>
  <si>
    <t>San Carlos 230 kV</t>
  </si>
  <si>
    <t>San Carlos 220</t>
  </si>
  <si>
    <t>Ancón Sur EPM 230 kV</t>
  </si>
  <si>
    <t>Ancon EPM 220</t>
  </si>
  <si>
    <t>Guayabal 230 kV</t>
  </si>
  <si>
    <t>Guayabal 220</t>
  </si>
  <si>
    <t>Central 115 kV</t>
  </si>
  <si>
    <t>Central 110</t>
  </si>
  <si>
    <t>El Sol 115 kV</t>
  </si>
  <si>
    <t>Salitre 115 kV</t>
  </si>
  <si>
    <t>Noroeste 115 kV</t>
  </si>
  <si>
    <t>Circo 115 kV</t>
  </si>
  <si>
    <t>Bacatá 115 kV</t>
  </si>
  <si>
    <t>Bacata 115</t>
  </si>
  <si>
    <t>Tunal 115 kV</t>
  </si>
  <si>
    <t>Villavicencio 115 kV</t>
  </si>
  <si>
    <t>NtpRef1</t>
  </si>
  <si>
    <t>Torca 115 kV</t>
  </si>
  <si>
    <t>Chivor 230 kV</t>
  </si>
  <si>
    <t>Chivor 220</t>
  </si>
  <si>
    <t>Guavio 230 kV</t>
  </si>
  <si>
    <t>Guavio 220</t>
  </si>
  <si>
    <t>Bacatá 500 kV</t>
  </si>
  <si>
    <t>Bacata 500</t>
  </si>
  <si>
    <t>Subestaciones STN (500 kV)</t>
  </si>
  <si>
    <t>Ocaña 500</t>
  </si>
  <si>
    <t>Sogamoso 500</t>
  </si>
  <si>
    <t>Subestaciones STN (220 kV)</t>
  </si>
  <si>
    <t>Banadia 220</t>
  </si>
  <si>
    <t>Barranca 220</t>
  </si>
  <si>
    <t>Bmanga 220</t>
  </si>
  <si>
    <t>Caño Limon 220</t>
  </si>
  <si>
    <t>CiraInfanta 220</t>
  </si>
  <si>
    <t>Comuneros 220</t>
  </si>
  <si>
    <t>Cucuta 220</t>
  </si>
  <si>
    <t>Guatiguara 220</t>
  </si>
  <si>
    <t>Ocaña 220</t>
  </si>
  <si>
    <t>Paipa 220</t>
  </si>
  <si>
    <t>Palenque 220</t>
  </si>
  <si>
    <t>Palos 220</t>
  </si>
  <si>
    <t>Samore 220</t>
  </si>
  <si>
    <t>San Antonio 220</t>
  </si>
  <si>
    <t>San Mateo 220</t>
  </si>
  <si>
    <t>Sochagota 220</t>
  </si>
  <si>
    <t>Sogamoso 220</t>
  </si>
  <si>
    <t>Tasajero 220</t>
  </si>
  <si>
    <t>Toledo 220</t>
  </si>
  <si>
    <t>Bucaramanga 115 kV</t>
  </si>
  <si>
    <t>Bmanga 115</t>
  </si>
  <si>
    <t>Sochagota 115 kV</t>
  </si>
  <si>
    <t>Sochagota 115</t>
  </si>
  <si>
    <t>Paipa 115 kV</t>
  </si>
  <si>
    <t>Paipa 115</t>
  </si>
  <si>
    <t>Esmeralda 220 kV</t>
  </si>
  <si>
    <t>San Marcos 220 kV</t>
  </si>
  <si>
    <t>Virginia 220 kV</t>
  </si>
  <si>
    <t>San Bernardino 220 kV</t>
  </si>
  <si>
    <t>S Bernardino 220</t>
  </si>
  <si>
    <t>Jamondino 220 kV</t>
  </si>
  <si>
    <t>Betania 220 kV</t>
  </si>
  <si>
    <t>Altamira 220 kV</t>
  </si>
  <si>
    <t>San Marcos 500 kV</t>
  </si>
  <si>
    <t>Virginia 500 kV</t>
  </si>
  <si>
    <t>Medicion</t>
  </si>
  <si>
    <t>Tipo</t>
  </si>
  <si>
    <t>"+LrtSabChn51r", "+LrtSabchn52r", "-LinOcaLom511"</t>
  </si>
  <si>
    <t>ForeignKey</t>
  </si>
  <si>
    <t>Primavera - Bacatá</t>
  </si>
  <si>
    <t>Área</t>
  </si>
  <si>
    <t>Subárea</t>
  </si>
  <si>
    <t>Restricciones en Alerta</t>
  </si>
  <si>
    <t>Restricciones en Emergencia</t>
  </si>
  <si>
    <t>Aux</t>
  </si>
  <si>
    <t>Total Restricciones</t>
  </si>
  <si>
    <t>Santander</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</si>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</sst>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1"/>
      <color theme="1"/>
      <name val="Calibri"/>
      <family val="2"/>
      <scheme val="minor"/>
    </font>
    <font>
      <sz val="9"/>
      <color theme="1"/>
      <name val="Arial"/>
      <family val="2"/>
    </font>
    <font>
      <sz val="9"/>
      <color rgb="FF000000"/>
      <name val="Arial"/>
      <family val="2"/>
    </font>
    <font>
      <sz val="10"/>
      <color theme="1"/>
      <name val="Arial"/>
      <family val="2"/>
    </font>
    <font>
      <sz val="10"/>
      <color rgb="FF000000"/>
      <name val="Arial"/>
      <family val="2"/>
    </font>
    <font>
      <b/>
      <sz val="9"/>
      <color theme="0"/>
      <name val="Tahoma"/>
      <family val="2"/>
    </font>
    <font>
      <sz val="9"/>
      <name val="Tahoma"/>
      <family val="2"/>
    </font>
    <font>
      <sz val="9"/>
      <color theme="1"/>
      <name val="Tahoma"/>
      <family val="2"/>
    </font>
    <font>
      <sz val="9"/>
      <color rgb="FFFF0000"/>
      <name val="Tahoma"/>
      <family val="2"/>
    </font>
    <font>
      <sz val="9"/>
      <name val="Arial"/>
      <family val="2"/>
    </font>
    <font>
      <sz val="9"/>
      <color rgb="FF000000"/>
      <name val="Tahoma"/>
      <family val="2"/>
    </font>
    <font>
      <b/>
      <sz val="12"/>
      <color indexed="81"/>
      <name val="Tahoma"/>
      <family val="2"/>
    </font>
    <font>
      <sz val="9"/>
      <color indexed="81"/>
      <name val="Tahoma"/>
      <family val="2"/>
    </font>
    <font>
      <b/>
      <sz val="9"/>
      <color theme="1"/>
      <name val="Tahoma"/>
      <family val="2"/>
    </font>
    <font>
      <b/>
      <sz val="14"/>
      <color theme="1"/>
      <name val="Calibri"/>
      <family val="2"/>
      <scheme val="minor"/>
    </font>
    <font>
      <sz val="14"/>
      <color theme="1"/>
      <name val="Calibri"/>
      <family val="2"/>
      <scheme val="minor"/>
    </font>
    <font>
      <b/>
      <sz val="9"/>
      <color theme="5" tint="0.59999389629810485"/>
      <name val="Tahoma"/>
      <family val="2"/>
    </font>
    <font>
      <i/>
      <sz val="14"/>
      <color theme="1"/>
      <name val="Calibri"/>
      <family val="2"/>
      <scheme val="minor"/>
    </font>
    <font>
      <i/>
      <sz val="14"/>
      <color theme="1" tint="0.499984740745262"/>
      <name val="Calibri"/>
      <family val="2"/>
      <scheme val="minor"/>
    </font>
    <font>
      <sz val="11"/>
      <color rgb="FFFF0000"/>
      <name val="Calibri"/>
      <family val="2"/>
      <scheme val="minor"/>
    </font>
    <font>
      <b/>
      <sz val="11"/>
      <color theme="1"/>
      <name val="Calibri"/>
      <family val="2"/>
      <scheme val="minor"/>
    </font>
    <font>
      <sz val="8"/>
      <color theme="1"/>
      <name val="Arial"/>
      <family val="2"/>
    </font>
    <font>
      <b/>
      <sz val="9"/>
      <name val="Tahoma"/>
      <family val="2"/>
    </font>
    <font>
      <sz val="9"/>
      <color theme="4"/>
      <name val="Tahoma"/>
      <family val="2"/>
    </font>
    <font>
      <b/>
      <sz val="8"/>
      <color rgb="FF000000"/>
      <name val="Arial"/>
      <family val="2"/>
    </font>
    <font>
      <b/>
      <sz val="8"/>
      <color theme="1"/>
      <name val="Arial"/>
      <family val="2"/>
    </font>
    <font>
      <b/>
      <sz val="11"/>
      <color theme="0"/>
      <name val="Calibri"/>
      <family val="2"/>
      <scheme val="minor"/>
    </font>
    <font>
      <b/>
      <sz val="16"/>
      <color theme="0"/>
      <name val="Calibri"/>
      <family val="2"/>
      <scheme val="minor"/>
    </font>
  </fonts>
  <fills count="12">
    <fill>
      <patternFill patternType="none"/>
    </fill>
    <fill>
      <patternFill patternType="gray125"/>
    </fill>
    <fill>
      <patternFill patternType="solid">
        <fgColor theme="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4C216D"/>
        <bgColor indexed="64"/>
      </patternFill>
    </fill>
    <fill>
      <patternFill patternType="solid">
        <fgColor theme="5" tint="-0.49998474074526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rgb="FF44009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1"/>
      </right>
      <top style="thin">
        <color theme="0" tint="-0.14999847407452621"/>
      </top>
      <bottom style="thin">
        <color theme="0" tint="-0.14999847407452621"/>
      </bottom>
      <diagonal/>
    </border>
    <border>
      <left style="medium">
        <color theme="1"/>
      </left>
      <right style="thin">
        <color theme="0" tint="-0.14999847407452621"/>
      </right>
      <top style="thin">
        <color theme="0" tint="-0.14999847407452621"/>
      </top>
      <bottom style="medium">
        <color theme="1"/>
      </bottom>
      <diagonal/>
    </border>
    <border>
      <left style="thin">
        <color theme="0" tint="-0.14999847407452621"/>
      </left>
      <right style="medium">
        <color theme="1"/>
      </right>
      <top style="thin">
        <color theme="0" tint="-0.1499984740745262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theme="0" tint="-0.14999847407452621"/>
      </right>
      <top style="medium">
        <color theme="1"/>
      </top>
      <bottom style="thin">
        <color theme="0" tint="-0.14999847407452621"/>
      </bottom>
      <diagonal/>
    </border>
    <border>
      <left style="thin">
        <color theme="0" tint="-0.14999847407452621"/>
      </left>
      <right style="medium">
        <color theme="1"/>
      </right>
      <top style="medium">
        <color theme="1"/>
      </top>
      <bottom style="thin">
        <color theme="0" tint="-0.14999847407452621"/>
      </bottom>
      <diagonal/>
    </border>
    <border>
      <left/>
      <right/>
      <top style="medium">
        <color theme="1"/>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1" fillId="0" borderId="1" xfId="0" applyFont="1" applyBorder="1" applyAlignment="1">
      <alignment horizontal="center" vertical="center" wrapText="1"/>
    </xf>
    <xf numFmtId="0" fontId="0" fillId="0" borderId="1" xfId="0"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0" fillId="0" borderId="0" xfId="0" applyAlignment="1">
      <alignment horizontal="left"/>
    </xf>
    <xf numFmtId="0" fontId="0" fillId="0" borderId="1" xfId="0" applyBorder="1" applyAlignment="1">
      <alignment horizontal="left" vertical="center"/>
    </xf>
    <xf numFmtId="0" fontId="0" fillId="0" borderId="0" xfId="0" applyAlignment="1">
      <alignment horizontal="center" vertical="center"/>
    </xf>
    <xf numFmtId="0" fontId="0" fillId="0" borderId="1" xfId="0" applyBorder="1" applyAlignment="1">
      <alignment horizontal="center" wrapText="1"/>
    </xf>
    <xf numFmtId="0" fontId="0" fillId="0" borderId="2" xfId="0" applyBorder="1" applyAlignment="1">
      <alignment horizontal="center" vertical="center"/>
    </xf>
    <xf numFmtId="0" fontId="1"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wrapText="1"/>
    </xf>
    <xf numFmtId="14" fontId="6"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0" borderId="3" xfId="0" applyFont="1" applyBorder="1" applyAlignment="1">
      <alignment vertical="center" wrapText="1"/>
    </xf>
    <xf numFmtId="0" fontId="8" fillId="0" borderId="1" xfId="0" applyFont="1" applyBorder="1" applyAlignment="1">
      <alignment horizontal="left" vertical="center" wrapText="1"/>
    </xf>
    <xf numFmtId="0" fontId="9" fillId="0" borderId="1" xfId="0" applyFont="1" applyBorder="1" applyAlignment="1">
      <alignment horizontal="justify" vertical="center" wrapText="1"/>
    </xf>
    <xf numFmtId="0" fontId="7" fillId="0" borderId="0" xfId="0" applyFont="1" applyAlignment="1">
      <alignment horizontal="center" vertical="center" wrapText="1"/>
    </xf>
    <xf numFmtId="0" fontId="7"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14" fontId="7" fillId="0" borderId="0" xfId="0" applyNumberFormat="1" applyFont="1" applyAlignment="1">
      <alignment horizontal="center" vertical="center" wrapText="1"/>
    </xf>
    <xf numFmtId="0" fontId="7" fillId="0" borderId="0" xfId="0" applyFont="1"/>
    <xf numFmtId="0" fontId="6" fillId="5" borderId="1" xfId="0" applyFont="1" applyFill="1" applyBorder="1" applyAlignment="1">
      <alignment horizontal="center" vertical="center" wrapText="1"/>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14" fontId="7" fillId="0" borderId="1" xfId="0" applyNumberFormat="1" applyFont="1" applyBorder="1" applyAlignment="1">
      <alignment horizontal="left" vertical="center" wrapText="1"/>
    </xf>
    <xf numFmtId="0" fontId="7" fillId="0" borderId="1" xfId="0" applyFont="1" applyBorder="1" applyAlignment="1">
      <alignment horizontal="center" vertical="center"/>
    </xf>
    <xf numFmtId="0" fontId="5" fillId="2" borderId="0" xfId="0" applyFont="1" applyFill="1" applyAlignment="1">
      <alignment horizontal="center" vertical="center" wrapText="1"/>
    </xf>
    <xf numFmtId="14" fontId="5" fillId="2" borderId="0" xfId="0" applyNumberFormat="1" applyFont="1" applyFill="1" applyAlignment="1">
      <alignment horizontal="center" vertical="center" wrapText="1"/>
    </xf>
    <xf numFmtId="0" fontId="0" fillId="0" borderId="1" xfId="0" applyBorder="1" applyAlignment="1">
      <alignment vertical="center"/>
    </xf>
    <xf numFmtId="0" fontId="0" fillId="0" borderId="1" xfId="0" applyBorder="1" applyAlignment="1">
      <alignment wrapText="1"/>
    </xf>
    <xf numFmtId="1" fontId="0" fillId="0" borderId="1" xfId="0" applyNumberFormat="1" applyBorder="1" applyAlignment="1">
      <alignment horizontal="center"/>
    </xf>
    <xf numFmtId="1" fontId="0" fillId="0" borderId="1" xfId="0" applyNumberFormat="1" applyBorder="1" applyAlignment="1">
      <alignment horizontal="center" vertical="center"/>
    </xf>
    <xf numFmtId="1" fontId="0" fillId="0" borderId="1" xfId="0" applyNumberFormat="1" applyBorder="1"/>
    <xf numFmtId="0" fontId="0" fillId="0" borderId="0" xfId="0"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6" fillId="0" borderId="2" xfId="0" applyFont="1" applyBorder="1" applyAlignment="1">
      <alignment horizontal="left"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16" fillId="7" borderId="6" xfId="0" applyFont="1" applyFill="1" applyBorder="1" applyAlignment="1">
      <alignment horizontal="center" vertical="center" wrapText="1"/>
    </xf>
    <xf numFmtId="0" fontId="0" fillId="8" borderId="0" xfId="0" applyFill="1"/>
    <xf numFmtId="0" fontId="0" fillId="9" borderId="0" xfId="0" applyFill="1"/>
    <xf numFmtId="0" fontId="0" fillId="0" borderId="10" xfId="0" applyBorder="1"/>
    <xf numFmtId="0" fontId="0" fillId="0" borderId="11" xfId="0" applyBorder="1"/>
    <xf numFmtId="0" fontId="15" fillId="0" borderId="12" xfId="0" applyFont="1" applyBorder="1" applyAlignment="1">
      <alignment vertical="center"/>
    </xf>
    <xf numFmtId="0" fontId="15" fillId="0" borderId="14" xfId="0" applyFont="1" applyBorder="1" applyAlignment="1">
      <alignment vertical="center"/>
    </xf>
    <xf numFmtId="0" fontId="15" fillId="0" borderId="13" xfId="0" applyFont="1" applyBorder="1" applyAlignment="1">
      <alignment vertical="center" wrapText="1"/>
    </xf>
    <xf numFmtId="0" fontId="15" fillId="0" borderId="19" xfId="0" applyFont="1" applyBorder="1" applyAlignment="1">
      <alignment vertical="center"/>
    </xf>
    <xf numFmtId="0" fontId="15" fillId="0" borderId="15" xfId="0" applyFont="1" applyBorder="1" applyAlignment="1">
      <alignment vertical="center" wrapText="1"/>
    </xf>
    <xf numFmtId="0" fontId="6" fillId="0" borderId="2" xfId="0" applyFont="1" applyBorder="1" applyAlignment="1">
      <alignment horizontal="center" vertical="center" wrapText="1"/>
    </xf>
    <xf numFmtId="0" fontId="0" fillId="0" borderId="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0" fillId="0" borderId="24" xfId="0" applyFont="1" applyBorder="1" applyAlignment="1">
      <alignment horizontal="center" vertical="center"/>
    </xf>
    <xf numFmtId="0" fontId="0" fillId="0" borderId="26" xfId="0" applyBorder="1" applyAlignment="1">
      <alignment vertical="center"/>
    </xf>
    <xf numFmtId="0" fontId="6" fillId="0" borderId="30" xfId="0" applyFont="1" applyBorder="1" applyAlignment="1">
      <alignment horizontal="center" vertical="center" wrapText="1"/>
    </xf>
    <xf numFmtId="0" fontId="19" fillId="0" borderId="0" xfId="0" applyFont="1"/>
    <xf numFmtId="0" fontId="6" fillId="4" borderId="1" xfId="0" applyFont="1" applyFill="1" applyBorder="1" applyAlignment="1">
      <alignment vertical="center" wrapText="1"/>
    </xf>
    <xf numFmtId="0" fontId="7" fillId="4" borderId="1" xfId="0" applyFont="1" applyFill="1" applyBorder="1" applyAlignment="1">
      <alignment horizontal="left" vertical="center" wrapText="1"/>
    </xf>
    <xf numFmtId="0" fontId="0" fillId="4" borderId="0" xfId="0" applyFill="1"/>
    <xf numFmtId="1"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0" fontId="15" fillId="0" borderId="13" xfId="0" applyFont="1" applyBorder="1" applyAlignment="1">
      <alignment wrapText="1"/>
    </xf>
    <xf numFmtId="0" fontId="15" fillId="10" borderId="18" xfId="0" applyFont="1" applyFill="1" applyBorder="1" applyAlignment="1">
      <alignment vertical="center"/>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0" borderId="1" xfId="0" applyBorder="1" applyAlignment="1">
      <alignment vertical="center" wrapText="1"/>
    </xf>
    <xf numFmtId="0" fontId="21" fillId="0" borderId="0" xfId="0" applyFont="1" applyAlignment="1">
      <alignment horizontal="justify" vertical="center"/>
    </xf>
    <xf numFmtId="0" fontId="6" fillId="0" borderId="3" xfId="0" applyFont="1" applyBorder="1" applyAlignment="1">
      <alignment horizontal="center" vertical="center" wrapText="1"/>
    </xf>
    <xf numFmtId="0" fontId="21" fillId="0" borderId="0" xfId="0" applyFont="1"/>
    <xf numFmtId="0" fontId="21" fillId="0" borderId="0" xfId="0" applyFont="1" applyAlignment="1">
      <alignment vertical="center"/>
    </xf>
    <xf numFmtId="0" fontId="21" fillId="0" borderId="1" xfId="0" applyFont="1" applyBorder="1"/>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 xfId="0" applyFont="1" applyBorder="1" applyAlignment="1">
      <alignment vertical="center" wrapText="1"/>
    </xf>
    <xf numFmtId="0" fontId="1" fillId="0" borderId="0" xfId="0" applyFont="1"/>
    <xf numFmtId="0" fontId="26" fillId="11" borderId="25" xfId="0" applyFont="1" applyFill="1" applyBorder="1" applyAlignment="1">
      <alignment horizontal="center" vertical="center"/>
    </xf>
    <xf numFmtId="0" fontId="26" fillId="11" borderId="21" xfId="0" applyFont="1" applyFill="1" applyBorder="1" applyAlignment="1">
      <alignment horizontal="center" vertical="center"/>
    </xf>
    <xf numFmtId="0" fontId="26" fillId="11" borderId="21" xfId="0" applyFont="1" applyFill="1" applyBorder="1" applyAlignment="1">
      <alignment horizontal="center" vertical="center" wrapText="1"/>
    </xf>
    <xf numFmtId="0" fontId="26" fillId="11" borderId="22" xfId="0" applyFont="1" applyFill="1" applyBorder="1" applyAlignment="1">
      <alignment horizontal="center" vertical="center" wrapText="1"/>
    </xf>
    <xf numFmtId="0" fontId="27" fillId="11" borderId="16" xfId="0" applyFont="1" applyFill="1" applyBorder="1" applyAlignment="1">
      <alignment horizontal="center"/>
    </xf>
    <xf numFmtId="0" fontId="27" fillId="11" borderId="17" xfId="0" applyFont="1" applyFill="1" applyBorder="1" applyAlignment="1">
      <alignment horizontal="center"/>
    </xf>
    <xf numFmtId="0" fontId="5" fillId="11" borderId="5"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29"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2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FF6A13"/>
      <color rgb="FF440099"/>
      <color rgb="FF4C21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solidFill>
                <a:latin typeface="+mn-lt"/>
                <a:ea typeface="+mn-ea"/>
                <a:cs typeface="+mn-cs"/>
              </a:defRPr>
            </a:pPr>
            <a:r>
              <a:rPr lang="es-CO" sz="1600"/>
              <a:t>Estado de cortes del SIN</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Graficas!$C$4</c:f>
              <c:strCache>
                <c:ptCount val="1"/>
                <c:pt idx="0">
                  <c:v>Restricciones en Alerta</c:v>
                </c:pt>
              </c:strCache>
            </c:strRef>
          </c:tx>
          <c:spPr>
            <a:solidFill>
              <a:srgbClr val="440099"/>
            </a:solidFill>
            <a:ln>
              <a:solidFill>
                <a:srgbClr val="440099"/>
              </a:solidFill>
            </a:ln>
            <a:effectLst/>
          </c:spPr>
          <c:invertIfNegative val="0"/>
          <c:cat>
            <c:multiLvlStrRef>
              <c:f>Graficas!$A$5:$B$20</c:f>
              <c:multiLvlStrCache>
                <c:ptCount val="16"/>
                <c:lvl>
                  <c:pt idx="0">
                    <c:v>Antioquia</c:v>
                  </c:pt>
                  <c:pt idx="1">
                    <c:v>Atlántico</c:v>
                  </c:pt>
                  <c:pt idx="2">
                    <c:v>Bolívar</c:v>
                  </c:pt>
                  <c:pt idx="3">
                    <c:v>Cordoba-Sucre</c:v>
                  </c:pt>
                  <c:pt idx="4">
                    <c:v>GCM</c:v>
                  </c:pt>
                  <c:pt idx="5">
                    <c:v>Caribe</c:v>
                  </c:pt>
                  <c:pt idx="6">
                    <c:v>Boyaca-Casanare</c:v>
                  </c:pt>
                  <c:pt idx="7">
                    <c:v>Norte de Santander</c:v>
                  </c:pt>
                  <c:pt idx="8">
                    <c:v>Nordeste</c:v>
                  </c:pt>
                  <c:pt idx="9">
                    <c:v>Santander</c:v>
                  </c:pt>
                  <c:pt idx="10">
                    <c:v>Bogotá</c:v>
                  </c:pt>
                  <c:pt idx="11">
                    <c:v>Meta</c:v>
                  </c:pt>
                  <c:pt idx="12">
                    <c:v>Cauca-Nariño</c:v>
                  </c:pt>
                  <c:pt idx="13">
                    <c:v>Valle</c:v>
                  </c:pt>
                  <c:pt idx="14">
                    <c:v>Huila-Tolima</c:v>
                  </c:pt>
                  <c:pt idx="15">
                    <c:v>Suroccidente</c:v>
                  </c:pt>
                </c:lvl>
                <c:lvl>
                  <c:pt idx="1">
                    <c:v>Caribe</c:v>
                  </c:pt>
                  <c:pt idx="6">
                    <c:v>Nordeste</c:v>
                  </c:pt>
                  <c:pt idx="10">
                    <c:v>Oriental</c:v>
                  </c:pt>
                  <c:pt idx="12">
                    <c:v>Suroccidental</c:v>
                  </c:pt>
                </c:lvl>
              </c:multiLvlStrCache>
            </c:multiLvlStrRef>
          </c:cat>
          <c:val>
            <c:numRef>
              <c:f>Graficas!$C$5:$C$20</c:f>
              <c:numCache>
                <c:formatCode>General</c:formatCode>
                <c:ptCount val="16"/>
                <c:pt idx="0">
                  <c:v>7</c:v>
                </c:pt>
                <c:pt idx="1">
                  <c:v>10</c:v>
                </c:pt>
                <c:pt idx="2">
                  <c:v>6</c:v>
                </c:pt>
                <c:pt idx="3">
                  <c:v>2</c:v>
                </c:pt>
                <c:pt idx="4">
                  <c:v>4</c:v>
                </c:pt>
                <c:pt idx="5">
                  <c:v>3</c:v>
                </c:pt>
                <c:pt idx="6">
                  <c:v>8</c:v>
                </c:pt>
                <c:pt idx="7">
                  <c:v>2</c:v>
                </c:pt>
                <c:pt idx="8">
                  <c:v>1</c:v>
                </c:pt>
                <c:pt idx="9">
                  <c:v>0</c:v>
                </c:pt>
                <c:pt idx="10">
                  <c:v>16</c:v>
                </c:pt>
                <c:pt idx="11">
                  <c:v>4</c:v>
                </c:pt>
                <c:pt idx="12">
                  <c:v>13</c:v>
                </c:pt>
                <c:pt idx="13">
                  <c:v>10</c:v>
                </c:pt>
                <c:pt idx="14">
                  <c:v>7</c:v>
                </c:pt>
                <c:pt idx="15">
                  <c:v>4</c:v>
                </c:pt>
              </c:numCache>
            </c:numRef>
          </c:val>
          <c:extLst>
            <c:ext xmlns:c16="http://schemas.microsoft.com/office/drawing/2014/chart" uri="{C3380CC4-5D6E-409C-BE32-E72D297353CC}">
              <c16:uniqueId val="{00000000-A19A-4FE6-B860-14482AC53A7B}"/>
            </c:ext>
          </c:extLst>
        </c:ser>
        <c:ser>
          <c:idx val="1"/>
          <c:order val="1"/>
          <c:tx>
            <c:strRef>
              <c:f>Graficas!$D$4</c:f>
              <c:strCache>
                <c:ptCount val="1"/>
                <c:pt idx="0">
                  <c:v>Restricciones en Emergencia</c:v>
                </c:pt>
              </c:strCache>
            </c:strRef>
          </c:tx>
          <c:spPr>
            <a:solidFill>
              <a:srgbClr val="FF6A13"/>
            </a:solidFill>
            <a:ln>
              <a:solidFill>
                <a:srgbClr val="FF6A13"/>
              </a:solidFill>
            </a:ln>
            <a:effectLst/>
          </c:spPr>
          <c:invertIfNegative val="0"/>
          <c:cat>
            <c:multiLvlStrRef>
              <c:f>Graficas!$A$5:$B$20</c:f>
              <c:multiLvlStrCache>
                <c:ptCount val="16"/>
                <c:lvl>
                  <c:pt idx="0">
                    <c:v>Antioquia</c:v>
                  </c:pt>
                  <c:pt idx="1">
                    <c:v>Atlántico</c:v>
                  </c:pt>
                  <c:pt idx="2">
                    <c:v>Bolívar</c:v>
                  </c:pt>
                  <c:pt idx="3">
                    <c:v>Cordoba-Sucre</c:v>
                  </c:pt>
                  <c:pt idx="4">
                    <c:v>GCM</c:v>
                  </c:pt>
                  <c:pt idx="5">
                    <c:v>Caribe</c:v>
                  </c:pt>
                  <c:pt idx="6">
                    <c:v>Boyaca-Casanare</c:v>
                  </c:pt>
                  <c:pt idx="7">
                    <c:v>Norte de Santander</c:v>
                  </c:pt>
                  <c:pt idx="8">
                    <c:v>Nordeste</c:v>
                  </c:pt>
                  <c:pt idx="9">
                    <c:v>Santander</c:v>
                  </c:pt>
                  <c:pt idx="10">
                    <c:v>Bogotá</c:v>
                  </c:pt>
                  <c:pt idx="11">
                    <c:v>Meta</c:v>
                  </c:pt>
                  <c:pt idx="12">
                    <c:v>Cauca-Nariño</c:v>
                  </c:pt>
                  <c:pt idx="13">
                    <c:v>Valle</c:v>
                  </c:pt>
                  <c:pt idx="14">
                    <c:v>Huila-Tolima</c:v>
                  </c:pt>
                  <c:pt idx="15">
                    <c:v>Suroccidente</c:v>
                  </c:pt>
                </c:lvl>
                <c:lvl>
                  <c:pt idx="1">
                    <c:v>Caribe</c:v>
                  </c:pt>
                  <c:pt idx="6">
                    <c:v>Nordeste</c:v>
                  </c:pt>
                  <c:pt idx="10">
                    <c:v>Oriental</c:v>
                  </c:pt>
                  <c:pt idx="12">
                    <c:v>Suroccidental</c:v>
                  </c:pt>
                </c:lvl>
              </c:multiLvlStrCache>
            </c:multiLvlStrRef>
          </c:cat>
          <c:val>
            <c:numRef>
              <c:f>Graficas!$D$5:$D$20</c:f>
              <c:numCache>
                <c:formatCode>General</c:formatCode>
                <c:ptCount val="16"/>
                <c:pt idx="0">
                  <c:v>3</c:v>
                </c:pt>
                <c:pt idx="1">
                  <c:v>35</c:v>
                </c:pt>
                <c:pt idx="2">
                  <c:v>8</c:v>
                </c:pt>
                <c:pt idx="3">
                  <c:v>12</c:v>
                </c:pt>
                <c:pt idx="4">
                  <c:v>7</c:v>
                </c:pt>
                <c:pt idx="5">
                  <c:v>0</c:v>
                </c:pt>
                <c:pt idx="6">
                  <c:v>1</c:v>
                </c:pt>
                <c:pt idx="7">
                  <c:v>0</c:v>
                </c:pt>
                <c:pt idx="8">
                  <c:v>0</c:v>
                </c:pt>
                <c:pt idx="9">
                  <c:v>0</c:v>
                </c:pt>
                <c:pt idx="10">
                  <c:v>0</c:v>
                </c:pt>
                <c:pt idx="11">
                  <c:v>9</c:v>
                </c:pt>
                <c:pt idx="12">
                  <c:v>0</c:v>
                </c:pt>
                <c:pt idx="13">
                  <c:v>0</c:v>
                </c:pt>
                <c:pt idx="14">
                  <c:v>0</c:v>
                </c:pt>
                <c:pt idx="15">
                  <c:v>0</c:v>
                </c:pt>
              </c:numCache>
            </c:numRef>
          </c:val>
          <c:extLst>
            <c:ext xmlns:c16="http://schemas.microsoft.com/office/drawing/2014/chart" uri="{C3380CC4-5D6E-409C-BE32-E72D297353CC}">
              <c16:uniqueId val="{00000001-A19A-4FE6-B860-14482AC53A7B}"/>
            </c:ext>
          </c:extLst>
        </c:ser>
        <c:ser>
          <c:idx val="2"/>
          <c:order val="2"/>
          <c:tx>
            <c:strRef>
              <c:f>Graficas!$E$4</c:f>
              <c:strCache>
                <c:ptCount val="1"/>
                <c:pt idx="0">
                  <c:v>Aux</c:v>
                </c:pt>
              </c:strCache>
            </c:strRef>
          </c:tx>
          <c:spPr>
            <a:solidFill>
              <a:schemeClr val="accent3"/>
            </a:solidFill>
            <a:ln>
              <a:noFill/>
            </a:ln>
            <a:effectLst/>
          </c:spPr>
          <c:invertIfNegative val="0"/>
          <c:dLbls>
            <c:dLbl>
              <c:idx val="0"/>
              <c:tx>
                <c:rich>
                  <a:bodyPr/>
                  <a:lstStyle/>
                  <a:p>
                    <a:fld id="{73F08D41-3521-4560-8D7D-7B7514B2FECB}"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19A-4FE6-B860-14482AC53A7B}"/>
                </c:ext>
              </c:extLst>
            </c:dLbl>
            <c:dLbl>
              <c:idx val="1"/>
              <c:tx>
                <c:rich>
                  <a:bodyPr/>
                  <a:lstStyle/>
                  <a:p>
                    <a:fld id="{202CF796-8C74-4812-8976-5E51049C66D8}"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19A-4FE6-B860-14482AC53A7B}"/>
                </c:ext>
              </c:extLst>
            </c:dLbl>
            <c:dLbl>
              <c:idx val="2"/>
              <c:tx>
                <c:rich>
                  <a:bodyPr/>
                  <a:lstStyle/>
                  <a:p>
                    <a:fld id="{686FD28C-0EC4-4E6E-91A7-B00F9DED1986}"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19A-4FE6-B860-14482AC53A7B}"/>
                </c:ext>
              </c:extLst>
            </c:dLbl>
            <c:dLbl>
              <c:idx val="3"/>
              <c:tx>
                <c:rich>
                  <a:bodyPr/>
                  <a:lstStyle/>
                  <a:p>
                    <a:fld id="{1B9075E9-7EE7-4F71-8E35-9F8662D8D0BA}"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19A-4FE6-B860-14482AC53A7B}"/>
                </c:ext>
              </c:extLst>
            </c:dLbl>
            <c:dLbl>
              <c:idx val="4"/>
              <c:tx>
                <c:rich>
                  <a:bodyPr/>
                  <a:lstStyle/>
                  <a:p>
                    <a:fld id="{2E2EEC66-7677-4E97-906B-83969F4557E7}"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19A-4FE6-B860-14482AC53A7B}"/>
                </c:ext>
              </c:extLst>
            </c:dLbl>
            <c:dLbl>
              <c:idx val="5"/>
              <c:tx>
                <c:rich>
                  <a:bodyPr/>
                  <a:lstStyle/>
                  <a:p>
                    <a:fld id="{DF21A09A-B930-477F-BE8C-7E2002199B3E}"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19A-4FE6-B860-14482AC53A7B}"/>
                </c:ext>
              </c:extLst>
            </c:dLbl>
            <c:dLbl>
              <c:idx val="6"/>
              <c:tx>
                <c:rich>
                  <a:bodyPr/>
                  <a:lstStyle/>
                  <a:p>
                    <a:fld id="{1FB594AD-433A-44AE-9C4A-D6837BF4045F}"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A19A-4FE6-B860-14482AC53A7B}"/>
                </c:ext>
              </c:extLst>
            </c:dLbl>
            <c:dLbl>
              <c:idx val="7"/>
              <c:tx>
                <c:rich>
                  <a:bodyPr/>
                  <a:lstStyle/>
                  <a:p>
                    <a:fld id="{A279D5C7-9E3C-4018-B6C5-619009CA8F11}"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A19A-4FE6-B860-14482AC53A7B}"/>
                </c:ext>
              </c:extLst>
            </c:dLbl>
            <c:dLbl>
              <c:idx val="8"/>
              <c:tx>
                <c:rich>
                  <a:bodyPr/>
                  <a:lstStyle/>
                  <a:p>
                    <a:fld id="{18C80AF5-587F-4F36-91FA-1868AF43A5CC}"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A19A-4FE6-B860-14482AC53A7B}"/>
                </c:ext>
              </c:extLst>
            </c:dLbl>
            <c:dLbl>
              <c:idx val="9"/>
              <c:tx>
                <c:rich>
                  <a:bodyPr/>
                  <a:lstStyle/>
                  <a:p>
                    <a:fld id="{C90E902F-723A-45D1-A4C8-1DBC993F284C}"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A19A-4FE6-B860-14482AC53A7B}"/>
                </c:ext>
              </c:extLst>
            </c:dLbl>
            <c:dLbl>
              <c:idx val="10"/>
              <c:tx>
                <c:rich>
                  <a:bodyPr/>
                  <a:lstStyle/>
                  <a:p>
                    <a:fld id="{001F2A97-5FB5-469F-8980-3E6EF336CA0D}"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A19A-4FE6-B860-14482AC53A7B}"/>
                </c:ext>
              </c:extLst>
            </c:dLbl>
            <c:dLbl>
              <c:idx val="11"/>
              <c:tx>
                <c:rich>
                  <a:bodyPr/>
                  <a:lstStyle/>
                  <a:p>
                    <a:fld id="{FCB4D3AD-BFEC-4489-AFC7-461DDD63733B}"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A19A-4FE6-B860-14482AC53A7B}"/>
                </c:ext>
              </c:extLst>
            </c:dLbl>
            <c:dLbl>
              <c:idx val="12"/>
              <c:tx>
                <c:rich>
                  <a:bodyPr/>
                  <a:lstStyle/>
                  <a:p>
                    <a:fld id="{BFE17BA9-7A39-4BA9-813F-D6095F97A084}"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A19A-4FE6-B860-14482AC53A7B}"/>
                </c:ext>
              </c:extLst>
            </c:dLbl>
            <c:dLbl>
              <c:idx val="13"/>
              <c:tx>
                <c:rich>
                  <a:bodyPr/>
                  <a:lstStyle/>
                  <a:p>
                    <a:fld id="{ECE7DF5F-8802-405B-9E75-0831E3167118}"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A19A-4FE6-B860-14482AC53A7B}"/>
                </c:ext>
              </c:extLst>
            </c:dLbl>
            <c:dLbl>
              <c:idx val="14"/>
              <c:tx>
                <c:rich>
                  <a:bodyPr/>
                  <a:lstStyle/>
                  <a:p>
                    <a:fld id="{5EC4549F-4299-4BD5-B958-EF9ED15D5E44}"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A19A-4FE6-B860-14482AC53A7B}"/>
                </c:ext>
              </c:extLst>
            </c:dLbl>
            <c:dLbl>
              <c:idx val="15"/>
              <c:tx>
                <c:rich>
                  <a:bodyPr/>
                  <a:lstStyle/>
                  <a:p>
                    <a:fld id="{13973C6C-6493-450A-8432-87207916864C}"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A19A-4FE6-B860-14482AC53A7B}"/>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Graficas!$A$5:$B$20</c:f>
              <c:multiLvlStrCache>
                <c:ptCount val="16"/>
                <c:lvl>
                  <c:pt idx="0">
                    <c:v>Antioquia</c:v>
                  </c:pt>
                  <c:pt idx="1">
                    <c:v>Atlántico</c:v>
                  </c:pt>
                  <c:pt idx="2">
                    <c:v>Bolívar</c:v>
                  </c:pt>
                  <c:pt idx="3">
                    <c:v>Cordoba-Sucre</c:v>
                  </c:pt>
                  <c:pt idx="4">
                    <c:v>GCM</c:v>
                  </c:pt>
                  <c:pt idx="5">
                    <c:v>Caribe</c:v>
                  </c:pt>
                  <c:pt idx="6">
                    <c:v>Boyaca-Casanare</c:v>
                  </c:pt>
                  <c:pt idx="7">
                    <c:v>Norte de Santander</c:v>
                  </c:pt>
                  <c:pt idx="8">
                    <c:v>Nordeste</c:v>
                  </c:pt>
                  <c:pt idx="9">
                    <c:v>Santander</c:v>
                  </c:pt>
                  <c:pt idx="10">
                    <c:v>Bogotá</c:v>
                  </c:pt>
                  <c:pt idx="11">
                    <c:v>Meta</c:v>
                  </c:pt>
                  <c:pt idx="12">
                    <c:v>Cauca-Nariño</c:v>
                  </c:pt>
                  <c:pt idx="13">
                    <c:v>Valle</c:v>
                  </c:pt>
                  <c:pt idx="14">
                    <c:v>Huila-Tolima</c:v>
                  </c:pt>
                  <c:pt idx="15">
                    <c:v>Suroccidente</c:v>
                  </c:pt>
                </c:lvl>
                <c:lvl>
                  <c:pt idx="1">
                    <c:v>Caribe</c:v>
                  </c:pt>
                  <c:pt idx="6">
                    <c:v>Nordeste</c:v>
                  </c:pt>
                  <c:pt idx="10">
                    <c:v>Oriental</c:v>
                  </c:pt>
                  <c:pt idx="12">
                    <c:v>Suroccidental</c:v>
                  </c:pt>
                </c:lvl>
              </c:multiLvlStrCache>
            </c:multiLvlStrRef>
          </c:cat>
          <c:val>
            <c:numRef>
              <c:f>Graficas!$E$5:$E$20</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datalabelsRange>
                <c15:f>Graficas!$F$5:$F$20</c15:f>
                <c15:dlblRangeCache>
                  <c:ptCount val="16"/>
                  <c:pt idx="0">
                    <c:v>10</c:v>
                  </c:pt>
                  <c:pt idx="1">
                    <c:v>45</c:v>
                  </c:pt>
                  <c:pt idx="2">
                    <c:v>14</c:v>
                  </c:pt>
                  <c:pt idx="3">
                    <c:v>14</c:v>
                  </c:pt>
                  <c:pt idx="4">
                    <c:v>11</c:v>
                  </c:pt>
                  <c:pt idx="5">
                    <c:v>3</c:v>
                  </c:pt>
                  <c:pt idx="6">
                    <c:v>9</c:v>
                  </c:pt>
                  <c:pt idx="7">
                    <c:v>2</c:v>
                  </c:pt>
                  <c:pt idx="8">
                    <c:v>1</c:v>
                  </c:pt>
                  <c:pt idx="9">
                    <c:v>0</c:v>
                  </c:pt>
                  <c:pt idx="10">
                    <c:v>16</c:v>
                  </c:pt>
                  <c:pt idx="11">
                    <c:v>13</c:v>
                  </c:pt>
                  <c:pt idx="12">
                    <c:v>13</c:v>
                  </c:pt>
                  <c:pt idx="13">
                    <c:v>10</c:v>
                  </c:pt>
                  <c:pt idx="14">
                    <c:v>7</c:v>
                  </c:pt>
                  <c:pt idx="15">
                    <c:v>4</c:v>
                  </c:pt>
                </c15:dlblRangeCache>
              </c15:datalabelsRange>
            </c:ext>
            <c:ext xmlns:c16="http://schemas.microsoft.com/office/drawing/2014/chart" uri="{C3380CC4-5D6E-409C-BE32-E72D297353CC}">
              <c16:uniqueId val="{00000004-A19A-4FE6-B860-14482AC53A7B}"/>
            </c:ext>
          </c:extLst>
        </c:ser>
        <c:dLbls>
          <c:showLegendKey val="0"/>
          <c:showVal val="0"/>
          <c:showCatName val="0"/>
          <c:showSerName val="0"/>
          <c:showPercent val="0"/>
          <c:showBubbleSize val="0"/>
        </c:dLbls>
        <c:gapWidth val="150"/>
        <c:overlap val="100"/>
        <c:axId val="1333731087"/>
        <c:axId val="900438543"/>
      </c:barChart>
      <c:catAx>
        <c:axId val="1333731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900438543"/>
        <c:crosses val="autoZero"/>
        <c:auto val="1"/>
        <c:lblAlgn val="ctr"/>
        <c:lblOffset val="100"/>
        <c:noMultiLvlLbl val="0"/>
      </c:catAx>
      <c:valAx>
        <c:axId val="9004385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s-CO"/>
                  <a:t>Número de Restricciones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333731087"/>
        <c:crosses val="autoZero"/>
        <c:crossBetween val="between"/>
        <c:majorUnit val="1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742950</xdr:colOff>
      <xdr:row>3</xdr:row>
      <xdr:rowOff>14286</xdr:rowOff>
    </xdr:from>
    <xdr:to>
      <xdr:col>16</xdr:col>
      <xdr:colOff>304800</xdr:colOff>
      <xdr:row>22</xdr:row>
      <xdr:rowOff>76200</xdr:rowOff>
    </xdr:to>
    <xdr:graphicFrame macro="">
      <xdr:nvGraphicFramePr>
        <xdr:cNvPr id="2" name="Gráfico 1">
          <a:extLst>
            <a:ext uri="{FF2B5EF4-FFF2-40B4-BE49-F238E27FC236}">
              <a16:creationId xmlns:a16="http://schemas.microsoft.com/office/drawing/2014/main" id="{A20F6D3B-B6E9-4329-8A22-4FA16ADEF4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109120</xdr:colOff>
      <xdr:row>2</xdr:row>
      <xdr:rowOff>19684</xdr:rowOff>
    </xdr:to>
    <xdr:pic>
      <xdr:nvPicPr>
        <xdr:cNvPr id="3" name="Picture 1" descr="logo_xm.png">
          <a:extLst>
            <a:ext uri="{FF2B5EF4-FFF2-40B4-BE49-F238E27FC236}">
              <a16:creationId xmlns:a16="http://schemas.microsoft.com/office/drawing/2014/main" id="{4263F176-85C1-4DA1-A315-35970B36E505}"/>
            </a:ext>
          </a:extLst>
        </xdr:cNvPr>
        <xdr:cNvPicPr>
          <a:picLocks noChangeAspect="1"/>
        </xdr:cNvPicPr>
      </xdr:nvPicPr>
      <xdr:blipFill>
        <a:blip xmlns:r="http://schemas.openxmlformats.org/officeDocument/2006/relationships" r:embed="rId2"/>
        <a:stretch>
          <a:fillRect/>
        </a:stretch>
      </xdr:blipFill>
      <xdr:spPr>
        <a:xfrm>
          <a:off x="0" y="0"/>
          <a:ext cx="899695" cy="3816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C7375-F9FA-4115-AE21-E65A1AE16BF6}">
  <sheetPr>
    <tabColor theme="5"/>
  </sheetPr>
  <dimension ref="A1:E28"/>
  <sheetViews>
    <sheetView showGridLines="0" workbookViewId="0">
      <selection activeCell="B13" sqref="B13:C13"/>
    </sheetView>
  </sheetViews>
  <sheetFormatPr defaultColWidth="0" defaultRowHeight="14.45" zeroHeight="1"/>
  <cols>
    <col min="1" max="1" width="1.5703125" style="58" customWidth="1"/>
    <col min="2" max="2" width="33.42578125" customWidth="1"/>
    <col min="3" max="3" width="103.28515625" customWidth="1"/>
    <col min="4" max="4" width="1.5703125" customWidth="1"/>
    <col min="5" max="5" width="0" hidden="1" customWidth="1"/>
    <col min="6" max="16384" width="10.7109375" hidden="1"/>
  </cols>
  <sheetData>
    <row r="1" spans="2:3" s="59" customFormat="1" ht="15" thickBot="1"/>
    <row r="2" spans="2:3" s="59" customFormat="1" ht="14.65" customHeight="1">
      <c r="B2" s="107" t="s">
        <v>0</v>
      </c>
      <c r="C2" s="108"/>
    </row>
    <row r="3" spans="2:3" s="59" customFormat="1" ht="14.65" customHeight="1">
      <c r="B3" s="109"/>
      <c r="C3" s="110"/>
    </row>
    <row r="4" spans="2:3" s="59" customFormat="1" ht="14.65" customHeight="1">
      <c r="B4" s="109"/>
      <c r="C4" s="110"/>
    </row>
    <row r="5" spans="2:3" s="59" customFormat="1" ht="14.65" customHeight="1">
      <c r="B5" s="109"/>
      <c r="C5" s="110"/>
    </row>
    <row r="6" spans="2:3" s="59" customFormat="1" ht="14.65" customHeight="1">
      <c r="B6" s="109"/>
      <c r="C6" s="110"/>
    </row>
    <row r="7" spans="2:3" s="59" customFormat="1" ht="14.65" customHeight="1">
      <c r="B7" s="109"/>
      <c r="C7" s="110"/>
    </row>
    <row r="8" spans="2:3" s="59" customFormat="1" ht="14.65" customHeight="1">
      <c r="B8" s="109"/>
      <c r="C8" s="110"/>
    </row>
    <row r="9" spans="2:3" s="59" customFormat="1" ht="18.600000000000001" customHeight="1">
      <c r="B9" s="109"/>
      <c r="C9" s="110"/>
    </row>
    <row r="10" spans="2:3" s="59" customFormat="1" ht="18.600000000000001" customHeight="1">
      <c r="B10" s="109"/>
      <c r="C10" s="110"/>
    </row>
    <row r="11" spans="2:3" s="59" customFormat="1" ht="29.1" customHeight="1">
      <c r="B11" s="105"/>
      <c r="C11" s="106"/>
    </row>
    <row r="12" spans="2:3" s="59" customFormat="1" ht="5.0999999999999996" customHeight="1" thickBot="1">
      <c r="B12" s="60"/>
      <c r="C12" s="61"/>
    </row>
    <row r="13" spans="2:3" s="59" customFormat="1" ht="21.6" thickBot="1">
      <c r="B13" s="100" t="s">
        <v>1</v>
      </c>
      <c r="C13" s="101" t="s">
        <v>2</v>
      </c>
    </row>
    <row r="14" spans="2:3" s="59" customFormat="1" ht="18">
      <c r="B14" s="83" t="s">
        <v>3</v>
      </c>
      <c r="C14" s="65" t="s">
        <v>4</v>
      </c>
    </row>
    <row r="15" spans="2:3" s="59" customFormat="1" ht="181.15" customHeight="1">
      <c r="B15" s="62" t="s">
        <v>5</v>
      </c>
      <c r="C15" s="64" t="s">
        <v>6</v>
      </c>
    </row>
    <row r="16" spans="2:3" s="59" customFormat="1" ht="126">
      <c r="B16" s="62" t="s">
        <v>7</v>
      </c>
      <c r="C16" s="64" t="s">
        <v>8</v>
      </c>
    </row>
    <row r="17" spans="2:3" s="59" customFormat="1" ht="117.6" customHeight="1">
      <c r="B17" s="62" t="s">
        <v>9</v>
      </c>
      <c r="C17" s="64" t="s">
        <v>10</v>
      </c>
    </row>
    <row r="18" spans="2:3" s="59" customFormat="1" ht="36">
      <c r="B18" s="62" t="s">
        <v>11</v>
      </c>
      <c r="C18" s="64" t="s">
        <v>12</v>
      </c>
    </row>
    <row r="19" spans="2:3" s="59" customFormat="1" ht="45.6" customHeight="1">
      <c r="B19" s="62" t="s">
        <v>13</v>
      </c>
      <c r="C19" s="64" t="s">
        <v>14</v>
      </c>
    </row>
    <row r="20" spans="2:3" s="59" customFormat="1" ht="79.5" customHeight="1">
      <c r="B20" s="62" t="s">
        <v>15</v>
      </c>
      <c r="C20" s="64" t="s">
        <v>16</v>
      </c>
    </row>
    <row r="21" spans="2:3" s="59" customFormat="1" ht="64.150000000000006" customHeight="1">
      <c r="B21" s="62" t="s">
        <v>17</v>
      </c>
      <c r="C21" s="64" t="s">
        <v>18</v>
      </c>
    </row>
    <row r="22" spans="2:3" s="59" customFormat="1" ht="123.6" customHeight="1">
      <c r="B22" s="62" t="s">
        <v>19</v>
      </c>
      <c r="C22" s="64" t="s">
        <v>20</v>
      </c>
    </row>
    <row r="23" spans="2:3" s="59" customFormat="1" ht="124.15" customHeight="1">
      <c r="B23" s="62" t="s">
        <v>21</v>
      </c>
      <c r="C23" s="64" t="s">
        <v>22</v>
      </c>
    </row>
    <row r="24" spans="2:3" s="59" customFormat="1" ht="139.5" customHeight="1">
      <c r="B24" s="62" t="s">
        <v>23</v>
      </c>
      <c r="C24" s="82" t="s">
        <v>24</v>
      </c>
    </row>
    <row r="25" spans="2:3" s="59" customFormat="1" ht="288.60000000000002" thickBot="1">
      <c r="B25" s="63" t="s">
        <v>25</v>
      </c>
      <c r="C25" s="66" t="s">
        <v>26</v>
      </c>
    </row>
    <row r="26" spans="2:3" s="59" customFormat="1" ht="36.6" thickBot="1">
      <c r="B26" s="63" t="s">
        <v>27</v>
      </c>
      <c r="C26" s="66" t="s">
        <v>28</v>
      </c>
    </row>
    <row r="27" spans="2:3" s="59" customFormat="1" ht="51" customHeight="1">
      <c r="B27" s="111" t="s">
        <v>29</v>
      </c>
      <c r="C27" s="111"/>
    </row>
    <row r="28" spans="2:3" s="59" customFormat="1"/>
  </sheetData>
  <mergeCells count="3">
    <mergeCell ref="B11:C11"/>
    <mergeCell ref="B2:C10"/>
    <mergeCell ref="B27:C27"/>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1"/>
  <sheetViews>
    <sheetView workbookViewId="0">
      <selection sqref="A1:E1"/>
    </sheetView>
  </sheetViews>
  <sheetFormatPr defaultColWidth="11.42578125" defaultRowHeight="14.45"/>
  <cols>
    <col min="1" max="1" width="15.28515625" style="16" bestFit="1" customWidth="1"/>
    <col min="2" max="2" width="17.5703125" style="14" bestFit="1" customWidth="1"/>
    <col min="3" max="3" width="16.42578125" style="6" bestFit="1" customWidth="1"/>
    <col min="4" max="4" width="13.42578125" style="6" bestFit="1" customWidth="1"/>
    <col min="5" max="5" width="12.7109375" style="16" bestFit="1" customWidth="1"/>
    <col min="7" max="7" width="16.5703125" bestFit="1" customWidth="1"/>
  </cols>
  <sheetData>
    <row r="1" spans="1:5" ht="23.65" customHeight="1" thickBot="1">
      <c r="A1" s="102" t="s">
        <v>30</v>
      </c>
      <c r="B1" s="103" t="s">
        <v>797</v>
      </c>
      <c r="C1" s="103" t="s">
        <v>798</v>
      </c>
      <c r="D1" s="103" t="s">
        <v>32</v>
      </c>
      <c r="E1" s="103" t="s">
        <v>799</v>
      </c>
    </row>
    <row r="2" spans="1:5" ht="26.45">
      <c r="A2" s="11" t="s">
        <v>789</v>
      </c>
      <c r="B2" s="12" t="s">
        <v>800</v>
      </c>
      <c r="C2" s="4">
        <v>2</v>
      </c>
      <c r="D2" s="4" t="s">
        <v>801</v>
      </c>
      <c r="E2" s="1">
        <v>1.1000000000000001</v>
      </c>
    </row>
    <row r="3" spans="1:5" ht="26.45">
      <c r="A3" s="11" t="s">
        <v>789</v>
      </c>
      <c r="B3" s="12" t="s">
        <v>802</v>
      </c>
      <c r="C3" s="4">
        <v>2</v>
      </c>
      <c r="D3" s="4" t="s">
        <v>803</v>
      </c>
      <c r="E3" s="1">
        <v>0.9</v>
      </c>
    </row>
    <row r="4" spans="1:5" ht="39.6">
      <c r="A4" s="11" t="s">
        <v>789</v>
      </c>
      <c r="B4" s="12" t="s">
        <v>804</v>
      </c>
      <c r="C4" s="4">
        <v>3</v>
      </c>
      <c r="D4" s="4" t="s">
        <v>805</v>
      </c>
      <c r="E4" s="1">
        <v>0.8</v>
      </c>
    </row>
    <row r="5" spans="1:5" ht="26.45">
      <c r="A5" s="11" t="s">
        <v>789</v>
      </c>
      <c r="B5" s="12" t="s">
        <v>806</v>
      </c>
      <c r="C5" s="4">
        <v>2</v>
      </c>
      <c r="D5" s="4" t="s">
        <v>807</v>
      </c>
      <c r="E5" s="1">
        <v>1</v>
      </c>
    </row>
    <row r="6" spans="1:5" ht="26.45">
      <c r="A6" s="11" t="s">
        <v>789</v>
      </c>
      <c r="B6" s="12" t="s">
        <v>808</v>
      </c>
      <c r="C6" s="4">
        <v>2</v>
      </c>
      <c r="D6" s="4" t="s">
        <v>809</v>
      </c>
      <c r="E6" s="1">
        <v>0.3</v>
      </c>
    </row>
    <row r="7" spans="1:5">
      <c r="A7" s="11" t="s">
        <v>789</v>
      </c>
      <c r="B7" s="12" t="s">
        <v>810</v>
      </c>
      <c r="C7" s="4">
        <v>1</v>
      </c>
      <c r="D7" s="8" t="s">
        <v>811</v>
      </c>
      <c r="E7" s="1">
        <v>0.7</v>
      </c>
    </row>
    <row r="8" spans="1:5">
      <c r="A8" s="11" t="s">
        <v>789</v>
      </c>
      <c r="B8" s="12" t="s">
        <v>812</v>
      </c>
      <c r="C8" s="4">
        <v>1</v>
      </c>
      <c r="D8" s="8" t="s">
        <v>813</v>
      </c>
      <c r="E8" s="1">
        <v>0.4</v>
      </c>
    </row>
    <row r="9" spans="1:5">
      <c r="A9" s="11" t="s">
        <v>789</v>
      </c>
      <c r="B9" s="12" t="s">
        <v>814</v>
      </c>
      <c r="C9" s="4">
        <v>1</v>
      </c>
      <c r="D9" s="8" t="s">
        <v>815</v>
      </c>
      <c r="E9" s="1">
        <v>0.8</v>
      </c>
    </row>
    <row r="10" spans="1:5" ht="26.45">
      <c r="A10" s="11" t="s">
        <v>789</v>
      </c>
      <c r="B10" s="12" t="s">
        <v>816</v>
      </c>
      <c r="C10" s="4">
        <v>2</v>
      </c>
      <c r="D10" s="4" t="s">
        <v>817</v>
      </c>
      <c r="E10" s="1">
        <v>1</v>
      </c>
    </row>
    <row r="11" spans="1:5" ht="26.45">
      <c r="A11" s="11" t="s">
        <v>789</v>
      </c>
      <c r="B11" s="12" t="s">
        <v>818</v>
      </c>
      <c r="C11" s="4">
        <v>2</v>
      </c>
      <c r="D11" s="4" t="s">
        <v>819</v>
      </c>
      <c r="E11" s="1">
        <v>1</v>
      </c>
    </row>
    <row r="12" spans="1:5" ht="39.6">
      <c r="A12" s="11" t="s">
        <v>789</v>
      </c>
      <c r="B12" s="12" t="s">
        <v>820</v>
      </c>
      <c r="C12" s="4">
        <v>3</v>
      </c>
      <c r="D12" s="4" t="s">
        <v>821</v>
      </c>
      <c r="E12" s="1">
        <v>0.4</v>
      </c>
    </row>
    <row r="13" spans="1:5" ht="26.45">
      <c r="A13" s="11" t="s">
        <v>789</v>
      </c>
      <c r="B13" s="12" t="s">
        <v>822</v>
      </c>
      <c r="C13" s="4">
        <v>2</v>
      </c>
      <c r="D13" s="4" t="s">
        <v>823</v>
      </c>
      <c r="E13" s="1">
        <v>0.3</v>
      </c>
    </row>
    <row r="14" spans="1:5" ht="132">
      <c r="A14" s="11" t="s">
        <v>789</v>
      </c>
      <c r="B14" s="12" t="s">
        <v>824</v>
      </c>
      <c r="C14" s="4">
        <v>10</v>
      </c>
      <c r="D14" s="4" t="s">
        <v>825</v>
      </c>
      <c r="E14" s="1">
        <v>0</v>
      </c>
    </row>
    <row r="15" spans="1:5" ht="26.45">
      <c r="A15" s="8" t="s">
        <v>377</v>
      </c>
      <c r="B15" s="13" t="s">
        <v>800</v>
      </c>
      <c r="C15" s="9">
        <v>2</v>
      </c>
      <c r="D15" s="4" t="s">
        <v>801</v>
      </c>
      <c r="E15" s="3">
        <v>1</v>
      </c>
    </row>
    <row r="16" spans="1:5" ht="26.45">
      <c r="A16" s="8" t="s">
        <v>377</v>
      </c>
      <c r="B16" s="13" t="s">
        <v>818</v>
      </c>
      <c r="C16" s="9">
        <v>2</v>
      </c>
      <c r="D16" s="4" t="s">
        <v>819</v>
      </c>
      <c r="E16" s="3">
        <v>0.7</v>
      </c>
    </row>
    <row r="17" spans="1:5" ht="39.6">
      <c r="A17" s="8" t="s">
        <v>377</v>
      </c>
      <c r="B17" s="13" t="s">
        <v>820</v>
      </c>
      <c r="C17" s="9">
        <v>3</v>
      </c>
      <c r="D17" s="4" t="s">
        <v>821</v>
      </c>
      <c r="E17" s="3">
        <v>0.3</v>
      </c>
    </row>
    <row r="18" spans="1:5" ht="26.45">
      <c r="A18" s="8" t="s">
        <v>377</v>
      </c>
      <c r="B18" s="13" t="s">
        <v>822</v>
      </c>
      <c r="C18" s="9">
        <v>2</v>
      </c>
      <c r="D18" s="4" t="s">
        <v>823</v>
      </c>
      <c r="E18" s="3">
        <v>0.2</v>
      </c>
    </row>
    <row r="19" spans="1:5" ht="132">
      <c r="A19" s="8" t="s">
        <v>377</v>
      </c>
      <c r="B19" s="13" t="s">
        <v>824</v>
      </c>
      <c r="C19" s="9">
        <v>10</v>
      </c>
      <c r="D19" s="4" t="s">
        <v>825</v>
      </c>
      <c r="E19" s="3">
        <v>0</v>
      </c>
    </row>
    <row r="20" spans="1:5" ht="43.15">
      <c r="A20" s="11" t="s">
        <v>44</v>
      </c>
      <c r="B20" s="15" t="s">
        <v>826</v>
      </c>
      <c r="C20" s="11">
        <v>3</v>
      </c>
      <c r="D20" s="10" t="s">
        <v>827</v>
      </c>
      <c r="E20" s="18">
        <v>1</v>
      </c>
    </row>
    <row r="21" spans="1:5" ht="28.9">
      <c r="A21" s="11" t="s">
        <v>44</v>
      </c>
      <c r="B21" s="15" t="s">
        <v>828</v>
      </c>
      <c r="C21" s="11">
        <v>2</v>
      </c>
      <c r="D21" s="10" t="s">
        <v>829</v>
      </c>
      <c r="E21" s="11">
        <v>0.5</v>
      </c>
    </row>
    <row r="22" spans="1:5" ht="57.6">
      <c r="A22" s="11" t="s">
        <v>44</v>
      </c>
      <c r="B22" s="15" t="s">
        <v>830</v>
      </c>
      <c r="C22" s="11">
        <v>4</v>
      </c>
      <c r="D22" s="10" t="s">
        <v>831</v>
      </c>
      <c r="E22" s="11">
        <v>0.1</v>
      </c>
    </row>
    <row r="23" spans="1:5" ht="28.9">
      <c r="A23" s="11" t="s">
        <v>44</v>
      </c>
      <c r="B23" s="15" t="s">
        <v>832</v>
      </c>
      <c r="C23" s="11">
        <v>2</v>
      </c>
      <c r="D23" s="10" t="s">
        <v>833</v>
      </c>
      <c r="E23" s="11">
        <v>1.5</v>
      </c>
    </row>
    <row r="24" spans="1:5">
      <c r="A24" s="11" t="s">
        <v>44</v>
      </c>
      <c r="B24" s="15" t="s">
        <v>834</v>
      </c>
      <c r="C24" s="11">
        <v>1</v>
      </c>
      <c r="D24" s="10" t="s">
        <v>835</v>
      </c>
      <c r="E24" s="11">
        <v>2</v>
      </c>
    </row>
    <row r="25" spans="1:5" ht="57.6">
      <c r="A25" s="11" t="s">
        <v>44</v>
      </c>
      <c r="B25" s="15" t="s">
        <v>836</v>
      </c>
      <c r="C25" s="11">
        <v>4</v>
      </c>
      <c r="D25" s="10" t="s">
        <v>837</v>
      </c>
      <c r="E25" s="11">
        <v>0.2</v>
      </c>
    </row>
    <row r="26" spans="1:5" ht="28.9">
      <c r="A26" s="11" t="s">
        <v>44</v>
      </c>
      <c r="B26" s="15" t="s">
        <v>838</v>
      </c>
      <c r="C26" s="11">
        <v>2</v>
      </c>
      <c r="D26" s="10" t="s">
        <v>839</v>
      </c>
      <c r="E26" s="11">
        <v>0.1</v>
      </c>
    </row>
    <row r="27" spans="1:5">
      <c r="A27" s="11" t="s">
        <v>44</v>
      </c>
      <c r="B27" s="15" t="s">
        <v>840</v>
      </c>
      <c r="C27" s="11">
        <v>1</v>
      </c>
      <c r="D27" s="10" t="s">
        <v>841</v>
      </c>
      <c r="E27" s="11">
        <v>0.1</v>
      </c>
    </row>
    <row r="28" spans="1:5" ht="43.15">
      <c r="A28" s="11" t="s">
        <v>44</v>
      </c>
      <c r="B28" s="15" t="s">
        <v>842</v>
      </c>
      <c r="C28" s="11">
        <v>3</v>
      </c>
      <c r="D28" s="10" t="s">
        <v>843</v>
      </c>
      <c r="E28" s="11">
        <v>0.1</v>
      </c>
    </row>
    <row r="29" spans="1:5" ht="28.9">
      <c r="A29" s="11" t="s">
        <v>44</v>
      </c>
      <c r="B29" s="15" t="s">
        <v>844</v>
      </c>
      <c r="C29" s="11">
        <v>2</v>
      </c>
      <c r="D29" s="10" t="s">
        <v>845</v>
      </c>
      <c r="E29" s="11">
        <v>2</v>
      </c>
    </row>
    <row r="30" spans="1:5" ht="43.15">
      <c r="A30" s="11" t="s">
        <v>44</v>
      </c>
      <c r="B30" s="15" t="s">
        <v>846</v>
      </c>
      <c r="C30" s="11">
        <v>3</v>
      </c>
      <c r="D30" s="10" t="s">
        <v>847</v>
      </c>
      <c r="E30" s="11">
        <v>1</v>
      </c>
    </row>
    <row r="31" spans="1:5" ht="43.15">
      <c r="A31" s="11" t="s">
        <v>44</v>
      </c>
      <c r="B31" s="15" t="s">
        <v>848</v>
      </c>
      <c r="C31" s="11">
        <v>3</v>
      </c>
      <c r="D31" s="10" t="s">
        <v>849</v>
      </c>
      <c r="E31" s="11">
        <v>0.2</v>
      </c>
    </row>
    <row r="32" spans="1:5">
      <c r="A32" s="11" t="s">
        <v>44</v>
      </c>
      <c r="B32" s="15" t="s">
        <v>850</v>
      </c>
      <c r="C32" s="11">
        <v>1</v>
      </c>
      <c r="D32" s="10" t="s">
        <v>851</v>
      </c>
      <c r="E32" s="11">
        <v>1.3</v>
      </c>
    </row>
    <row r="33" spans="1:5">
      <c r="A33" s="11" t="s">
        <v>44</v>
      </c>
      <c r="B33" s="15" t="s">
        <v>852</v>
      </c>
      <c r="C33" s="11">
        <v>1</v>
      </c>
      <c r="D33" s="10" t="s">
        <v>853</v>
      </c>
      <c r="E33" s="11">
        <v>1</v>
      </c>
    </row>
    <row r="34" spans="1:5">
      <c r="A34" s="11" t="s">
        <v>44</v>
      </c>
      <c r="B34" s="15" t="s">
        <v>854</v>
      </c>
      <c r="C34" s="11">
        <v>1</v>
      </c>
      <c r="D34" s="10" t="s">
        <v>855</v>
      </c>
      <c r="E34" s="11">
        <v>1.3</v>
      </c>
    </row>
    <row r="35" spans="1:5">
      <c r="A35" s="11" t="s">
        <v>44</v>
      </c>
      <c r="B35" s="15" t="s">
        <v>856</v>
      </c>
      <c r="C35" s="11">
        <v>1</v>
      </c>
      <c r="D35" s="10" t="s">
        <v>857</v>
      </c>
      <c r="E35" s="11">
        <v>1</v>
      </c>
    </row>
    <row r="36" spans="1:5" ht="43.15">
      <c r="A36" s="11" t="s">
        <v>44</v>
      </c>
      <c r="B36" s="15" t="s">
        <v>858</v>
      </c>
      <c r="C36" s="11">
        <v>3</v>
      </c>
      <c r="D36" s="10" t="s">
        <v>859</v>
      </c>
      <c r="E36" s="11">
        <v>0.1</v>
      </c>
    </row>
    <row r="37" spans="1:5">
      <c r="A37" s="11" t="s">
        <v>735</v>
      </c>
      <c r="B37" s="11" t="s">
        <v>860</v>
      </c>
      <c r="C37" s="11">
        <v>1</v>
      </c>
      <c r="D37" s="10" t="s">
        <v>861</v>
      </c>
      <c r="E37" s="11">
        <v>0.2</v>
      </c>
    </row>
    <row r="38" spans="1:5" ht="28.9">
      <c r="A38" s="11" t="s">
        <v>735</v>
      </c>
      <c r="B38" s="11" t="s">
        <v>862</v>
      </c>
      <c r="C38" s="11">
        <v>2</v>
      </c>
      <c r="D38" s="10" t="s">
        <v>863</v>
      </c>
      <c r="E38" s="11">
        <v>0.1</v>
      </c>
    </row>
    <row r="39" spans="1:5">
      <c r="A39" s="11" t="s">
        <v>735</v>
      </c>
      <c r="B39" s="11" t="s">
        <v>864</v>
      </c>
      <c r="C39" s="11">
        <v>1</v>
      </c>
      <c r="D39" s="11" t="s">
        <v>865</v>
      </c>
      <c r="E39" s="11">
        <v>0.2</v>
      </c>
    </row>
    <row r="40" spans="1:5">
      <c r="A40" s="11" t="s">
        <v>735</v>
      </c>
      <c r="B40" s="11" t="s">
        <v>866</v>
      </c>
      <c r="C40" s="11">
        <v>1</v>
      </c>
      <c r="D40" s="11" t="s">
        <v>867</v>
      </c>
      <c r="E40" s="11">
        <v>0.2</v>
      </c>
    </row>
    <row r="41" spans="1:5">
      <c r="A41" s="11" t="s">
        <v>735</v>
      </c>
      <c r="B41" s="11" t="s">
        <v>868</v>
      </c>
      <c r="C41" s="11">
        <v>1</v>
      </c>
      <c r="D41" s="11" t="s">
        <v>869</v>
      </c>
      <c r="E41" s="11">
        <v>1</v>
      </c>
    </row>
    <row r="42" spans="1:5">
      <c r="A42" s="11" t="s">
        <v>735</v>
      </c>
      <c r="B42" s="11" t="s">
        <v>870</v>
      </c>
      <c r="C42" s="11">
        <v>1</v>
      </c>
      <c r="D42" s="11" t="s">
        <v>871</v>
      </c>
      <c r="E42" s="11">
        <v>0.2</v>
      </c>
    </row>
    <row r="43" spans="1:5" ht="43.15">
      <c r="A43" s="11" t="s">
        <v>735</v>
      </c>
      <c r="B43" s="11" t="s">
        <v>872</v>
      </c>
      <c r="C43" s="11">
        <v>3</v>
      </c>
      <c r="D43" s="10" t="s">
        <v>873</v>
      </c>
      <c r="E43" s="11">
        <v>0.3</v>
      </c>
    </row>
    <row r="44" spans="1:5">
      <c r="A44" s="11" t="s">
        <v>735</v>
      </c>
      <c r="B44" s="11" t="s">
        <v>874</v>
      </c>
      <c r="C44" s="11">
        <v>1</v>
      </c>
      <c r="D44" s="11" t="s">
        <v>875</v>
      </c>
      <c r="E44" s="11">
        <v>0.2</v>
      </c>
    </row>
    <row r="45" spans="1:5" ht="43.15">
      <c r="A45" s="11" t="s">
        <v>735</v>
      </c>
      <c r="B45" s="11" t="s">
        <v>876</v>
      </c>
      <c r="C45" s="11">
        <v>3</v>
      </c>
      <c r="D45" s="10" t="s">
        <v>877</v>
      </c>
      <c r="E45" s="11">
        <v>0.6</v>
      </c>
    </row>
    <row r="46" spans="1:5" ht="115.15">
      <c r="A46" s="11" t="s">
        <v>735</v>
      </c>
      <c r="B46" s="11" t="s">
        <v>612</v>
      </c>
      <c r="C46" s="11">
        <v>8</v>
      </c>
      <c r="D46" s="10" t="s">
        <v>878</v>
      </c>
      <c r="E46" s="11">
        <v>0.1</v>
      </c>
    </row>
    <row r="47" spans="1:5" ht="115.15">
      <c r="A47" s="11" t="s">
        <v>793</v>
      </c>
      <c r="B47" s="11" t="s">
        <v>879</v>
      </c>
      <c r="C47" s="11">
        <v>8</v>
      </c>
      <c r="D47" s="10" t="s">
        <v>880</v>
      </c>
      <c r="E47" s="1">
        <v>0.8</v>
      </c>
    </row>
    <row r="48" spans="1:5" ht="115.15">
      <c r="A48" s="11" t="s">
        <v>793</v>
      </c>
      <c r="B48" s="11" t="s">
        <v>881</v>
      </c>
      <c r="C48" s="11">
        <v>8</v>
      </c>
      <c r="D48" s="10" t="s">
        <v>882</v>
      </c>
      <c r="E48" s="1">
        <v>0.8</v>
      </c>
    </row>
    <row r="49" spans="1:5" ht="28.9">
      <c r="A49" s="11" t="s">
        <v>793</v>
      </c>
      <c r="B49" s="11" t="s">
        <v>883</v>
      </c>
      <c r="C49" s="11">
        <v>2</v>
      </c>
      <c r="D49" s="10" t="s">
        <v>884</v>
      </c>
      <c r="E49" s="1">
        <v>0.6</v>
      </c>
    </row>
    <row r="50" spans="1:5" ht="43.15">
      <c r="A50" s="11" t="s">
        <v>793</v>
      </c>
      <c r="B50" s="11" t="s">
        <v>885</v>
      </c>
      <c r="C50" s="11">
        <v>3</v>
      </c>
      <c r="D50" s="10" t="s">
        <v>886</v>
      </c>
      <c r="E50" s="1">
        <v>0.5</v>
      </c>
    </row>
    <row r="51" spans="1:5" ht="28.9">
      <c r="A51" s="11" t="s">
        <v>793</v>
      </c>
      <c r="B51" s="11" t="s">
        <v>887</v>
      </c>
      <c r="C51" s="11">
        <v>3</v>
      </c>
      <c r="D51" s="10" t="s">
        <v>888</v>
      </c>
      <c r="E51" s="1">
        <v>0.7</v>
      </c>
    </row>
    <row r="52" spans="1:5" ht="43.15">
      <c r="A52" s="11" t="s">
        <v>793</v>
      </c>
      <c r="B52" s="11" t="s">
        <v>433</v>
      </c>
      <c r="C52" s="11">
        <v>3</v>
      </c>
      <c r="D52" s="10" t="s">
        <v>889</v>
      </c>
      <c r="E52" s="1">
        <v>0.8</v>
      </c>
    </row>
    <row r="53" spans="1:5" ht="28.9">
      <c r="A53" s="11" t="s">
        <v>793</v>
      </c>
      <c r="B53" s="11" t="s">
        <v>890</v>
      </c>
      <c r="C53" s="11">
        <v>2</v>
      </c>
      <c r="D53" s="10" t="s">
        <v>891</v>
      </c>
      <c r="E53" s="1">
        <v>0.1</v>
      </c>
    </row>
    <row r="54" spans="1:5" ht="43.15">
      <c r="A54" s="11" t="s">
        <v>793</v>
      </c>
      <c r="B54" s="11" t="s">
        <v>892</v>
      </c>
      <c r="C54" s="11">
        <v>3</v>
      </c>
      <c r="D54" s="10" t="s">
        <v>893</v>
      </c>
      <c r="E54" s="19">
        <v>0.2</v>
      </c>
    </row>
    <row r="55" spans="1:5" ht="43.15">
      <c r="A55" s="11" t="s">
        <v>792</v>
      </c>
      <c r="B55" s="11" t="s">
        <v>894</v>
      </c>
      <c r="C55" s="11">
        <v>3</v>
      </c>
      <c r="D55" s="10" t="s">
        <v>895</v>
      </c>
      <c r="E55" s="1">
        <v>0.6</v>
      </c>
    </row>
    <row r="56" spans="1:5" ht="86.45">
      <c r="A56" s="11" t="s">
        <v>792</v>
      </c>
      <c r="B56" s="11" t="s">
        <v>896</v>
      </c>
      <c r="C56" s="11">
        <v>6</v>
      </c>
      <c r="D56" s="10" t="s">
        <v>897</v>
      </c>
      <c r="E56" s="1">
        <v>0.5</v>
      </c>
    </row>
    <row r="57" spans="1:5" ht="43.15">
      <c r="A57" s="11" t="s">
        <v>792</v>
      </c>
      <c r="B57" s="11" t="s">
        <v>898</v>
      </c>
      <c r="C57" s="11">
        <v>3</v>
      </c>
      <c r="D57" s="10" t="s">
        <v>899</v>
      </c>
      <c r="E57" s="1">
        <v>1</v>
      </c>
    </row>
    <row r="58" spans="1:5" ht="43.15">
      <c r="A58" s="11" t="s">
        <v>792</v>
      </c>
      <c r="B58" s="11" t="s">
        <v>900</v>
      </c>
      <c r="C58" s="11">
        <v>3</v>
      </c>
      <c r="D58" s="10" t="s">
        <v>901</v>
      </c>
      <c r="E58" s="1">
        <v>2</v>
      </c>
    </row>
    <row r="59" spans="1:5" ht="28.9">
      <c r="A59" s="11" t="s">
        <v>792</v>
      </c>
      <c r="B59" s="11" t="s">
        <v>902</v>
      </c>
      <c r="C59" s="11">
        <v>2</v>
      </c>
      <c r="D59" s="10" t="s">
        <v>903</v>
      </c>
      <c r="E59" s="1">
        <v>0.4</v>
      </c>
    </row>
    <row r="60" spans="1:5" ht="28.9">
      <c r="A60" s="11" t="s">
        <v>792</v>
      </c>
      <c r="B60" s="11" t="s">
        <v>904</v>
      </c>
      <c r="C60" s="11">
        <v>2</v>
      </c>
      <c r="D60" s="10" t="s">
        <v>905</v>
      </c>
      <c r="E60" s="1">
        <v>0.2</v>
      </c>
    </row>
    <row r="61" spans="1:5" ht="57.6">
      <c r="A61" s="16" t="s">
        <v>792</v>
      </c>
      <c r="B61" s="11" t="s">
        <v>906</v>
      </c>
      <c r="C61" s="11">
        <v>4</v>
      </c>
      <c r="D61" s="10" t="s">
        <v>907</v>
      </c>
      <c r="E61" s="1">
        <v>0.5</v>
      </c>
    </row>
    <row r="62" spans="1:5" ht="57.6">
      <c r="A62" s="11" t="s">
        <v>38</v>
      </c>
      <c r="B62" s="11" t="s">
        <v>908</v>
      </c>
      <c r="C62" s="11">
        <v>4</v>
      </c>
      <c r="D62" s="17" t="s">
        <v>909</v>
      </c>
      <c r="E62" s="18">
        <v>2</v>
      </c>
    </row>
    <row r="63" spans="1:5">
      <c r="A63" s="11" t="s">
        <v>38</v>
      </c>
      <c r="B63" s="11" t="s">
        <v>910</v>
      </c>
      <c r="C63" s="11">
        <v>1</v>
      </c>
      <c r="D63" s="7" t="s">
        <v>911</v>
      </c>
      <c r="E63" s="11">
        <v>0.2</v>
      </c>
    </row>
    <row r="64" spans="1:5" ht="43.15">
      <c r="A64" s="11" t="s">
        <v>38</v>
      </c>
      <c r="B64" s="11" t="s">
        <v>912</v>
      </c>
      <c r="C64" s="11">
        <v>3</v>
      </c>
      <c r="D64" s="17" t="s">
        <v>913</v>
      </c>
      <c r="E64" s="11">
        <v>0.6</v>
      </c>
    </row>
    <row r="65" spans="1:5" ht="43.15">
      <c r="A65" s="11" t="s">
        <v>38</v>
      </c>
      <c r="B65" s="11" t="s">
        <v>914</v>
      </c>
      <c r="C65" s="11">
        <v>3</v>
      </c>
      <c r="D65" s="17" t="s">
        <v>915</v>
      </c>
      <c r="E65" s="11">
        <v>0.6</v>
      </c>
    </row>
    <row r="66" spans="1:5" ht="115.15">
      <c r="A66" s="11" t="s">
        <v>38</v>
      </c>
      <c r="B66" s="11" t="s">
        <v>612</v>
      </c>
      <c r="C66" s="11">
        <v>8</v>
      </c>
      <c r="D66" s="17" t="s">
        <v>878</v>
      </c>
      <c r="E66" s="11">
        <v>1</v>
      </c>
    </row>
    <row r="67" spans="1:5" ht="43.15">
      <c r="A67" s="11" t="s">
        <v>38</v>
      </c>
      <c r="B67" s="11" t="s">
        <v>842</v>
      </c>
      <c r="C67" s="11">
        <v>3</v>
      </c>
      <c r="D67" s="17" t="s">
        <v>843</v>
      </c>
      <c r="E67" s="11">
        <v>0.3</v>
      </c>
    </row>
    <row r="68" spans="1:5">
      <c r="A68" s="11" t="s">
        <v>38</v>
      </c>
      <c r="B68" s="11" t="s">
        <v>916</v>
      </c>
      <c r="C68" s="11">
        <v>1</v>
      </c>
      <c r="D68" s="7" t="s">
        <v>917</v>
      </c>
      <c r="E68" s="11">
        <v>0.3</v>
      </c>
    </row>
    <row r="69" spans="1:5" ht="43.15">
      <c r="A69" s="11" t="s">
        <v>38</v>
      </c>
      <c r="B69" s="11" t="s">
        <v>918</v>
      </c>
      <c r="C69" s="11">
        <v>3</v>
      </c>
      <c r="D69" s="17" t="s">
        <v>919</v>
      </c>
      <c r="E69" s="11">
        <v>0.4</v>
      </c>
    </row>
    <row r="70" spans="1:5" ht="43.15">
      <c r="A70" s="11" t="s">
        <v>38</v>
      </c>
      <c r="B70" s="11" t="s">
        <v>920</v>
      </c>
      <c r="C70" s="11">
        <v>3</v>
      </c>
      <c r="D70" s="17" t="s">
        <v>921</v>
      </c>
      <c r="E70" s="11">
        <v>0.5</v>
      </c>
    </row>
    <row r="71" spans="1:5">
      <c r="A71" s="11" t="s">
        <v>38</v>
      </c>
      <c r="B71" s="11" t="s">
        <v>922</v>
      </c>
      <c r="C71" s="11">
        <v>1</v>
      </c>
      <c r="D71" s="7" t="s">
        <v>923</v>
      </c>
      <c r="E71" s="11">
        <v>0.3</v>
      </c>
    </row>
  </sheetData>
  <autoFilter ref="A1:E71" xr:uid="{00000000-0009-0000-0000-000006000000}"/>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0"/>
  <sheetViews>
    <sheetView workbookViewId="0">
      <selection sqref="A1:F1"/>
    </sheetView>
  </sheetViews>
  <sheetFormatPr defaultColWidth="11.42578125" defaultRowHeight="14.45"/>
  <cols>
    <col min="1" max="1" width="12.42578125" bestFit="1" customWidth="1"/>
    <col min="2" max="2" width="24.28515625" bestFit="1" customWidth="1"/>
    <col min="3" max="3" width="21.7109375" bestFit="1" customWidth="1"/>
    <col min="4" max="4" width="15" bestFit="1" customWidth="1"/>
    <col min="5" max="5" width="11" style="6" bestFit="1" customWidth="1"/>
    <col min="6" max="6" width="11.7109375" style="6" bestFit="1" customWidth="1"/>
    <col min="10" max="10" width="27.28515625" customWidth="1"/>
  </cols>
  <sheetData>
    <row r="1" spans="1:6" ht="23.65" customHeight="1" thickBot="1">
      <c r="A1" s="102" t="s">
        <v>30</v>
      </c>
      <c r="B1" s="103" t="s">
        <v>924</v>
      </c>
      <c r="C1" s="103" t="s">
        <v>925</v>
      </c>
      <c r="D1" s="103" t="s">
        <v>32</v>
      </c>
      <c r="E1" s="103" t="s">
        <v>926</v>
      </c>
      <c r="F1" s="103" t="s">
        <v>927</v>
      </c>
    </row>
    <row r="2" spans="1:6" ht="18" customHeight="1">
      <c r="A2" s="2" t="s">
        <v>34</v>
      </c>
      <c r="B2" s="1" t="s">
        <v>928</v>
      </c>
      <c r="C2" s="1" t="s">
        <v>929</v>
      </c>
      <c r="D2" s="1"/>
      <c r="E2" s="7">
        <v>229</v>
      </c>
      <c r="F2" s="7">
        <v>236</v>
      </c>
    </row>
    <row r="3" spans="1:6" ht="18" customHeight="1">
      <c r="A3" s="2" t="s">
        <v>34</v>
      </c>
      <c r="B3" s="1" t="s">
        <v>930</v>
      </c>
      <c r="C3" s="1" t="s">
        <v>931</v>
      </c>
      <c r="D3" s="1"/>
      <c r="E3" s="7">
        <v>499</v>
      </c>
      <c r="F3" s="7">
        <v>505</v>
      </c>
    </row>
    <row r="4" spans="1:6" ht="18" customHeight="1">
      <c r="A4" s="2" t="s">
        <v>34</v>
      </c>
      <c r="B4" s="1" t="s">
        <v>932</v>
      </c>
      <c r="C4" s="1" t="s">
        <v>933</v>
      </c>
      <c r="D4" s="1"/>
      <c r="E4" s="7">
        <v>230</v>
      </c>
      <c r="F4" s="7">
        <v>237</v>
      </c>
    </row>
    <row r="5" spans="1:6" ht="18" customHeight="1">
      <c r="A5" s="2" t="s">
        <v>34</v>
      </c>
      <c r="B5" s="1" t="s">
        <v>934</v>
      </c>
      <c r="C5" s="1" t="s">
        <v>935</v>
      </c>
      <c r="D5" s="1"/>
      <c r="E5" s="7">
        <v>229</v>
      </c>
      <c r="F5" s="7">
        <v>232</v>
      </c>
    </row>
    <row r="6" spans="1:6" ht="18" customHeight="1">
      <c r="A6" s="2" t="s">
        <v>34</v>
      </c>
      <c r="B6" s="1" t="s">
        <v>936</v>
      </c>
      <c r="C6" s="1" t="s">
        <v>937</v>
      </c>
      <c r="D6" s="1"/>
      <c r="E6" s="7">
        <v>230</v>
      </c>
      <c r="F6" s="7">
        <v>234</v>
      </c>
    </row>
    <row r="7" spans="1:6" ht="18" customHeight="1">
      <c r="A7" s="2" t="s">
        <v>34</v>
      </c>
      <c r="B7" s="1" t="s">
        <v>938</v>
      </c>
      <c r="C7" s="1" t="s">
        <v>939</v>
      </c>
      <c r="D7" s="1"/>
      <c r="E7" s="7">
        <v>493</v>
      </c>
      <c r="F7" s="7">
        <v>508</v>
      </c>
    </row>
    <row r="8" spans="1:6" ht="18" customHeight="1">
      <c r="A8" s="2" t="s">
        <v>34</v>
      </c>
      <c r="B8" s="1" t="s">
        <v>940</v>
      </c>
      <c r="C8" s="1" t="s">
        <v>941</v>
      </c>
      <c r="D8" s="1"/>
      <c r="E8" s="7">
        <v>489</v>
      </c>
      <c r="F8" s="7">
        <v>500</v>
      </c>
    </row>
    <row r="9" spans="1:6" ht="18" customHeight="1">
      <c r="A9" s="2" t="s">
        <v>34</v>
      </c>
      <c r="B9" s="1" t="s">
        <v>942</v>
      </c>
      <c r="C9" s="1" t="s">
        <v>943</v>
      </c>
      <c r="D9" s="1"/>
      <c r="E9" s="7">
        <v>228</v>
      </c>
      <c r="F9" s="7">
        <v>233</v>
      </c>
    </row>
    <row r="10" spans="1:6" ht="18" customHeight="1">
      <c r="A10" s="2" t="s">
        <v>34</v>
      </c>
      <c r="B10" s="1" t="s">
        <v>944</v>
      </c>
      <c r="C10" s="1" t="s">
        <v>945</v>
      </c>
      <c r="D10" s="1"/>
      <c r="E10" s="7">
        <v>229</v>
      </c>
      <c r="F10" s="7">
        <v>235</v>
      </c>
    </row>
    <row r="11" spans="1:6" ht="18" customHeight="1">
      <c r="A11" s="2" t="s">
        <v>34</v>
      </c>
      <c r="B11" s="1" t="s">
        <v>946</v>
      </c>
      <c r="C11" s="1" t="s">
        <v>947</v>
      </c>
      <c r="D11" s="1"/>
      <c r="E11" s="7">
        <v>232</v>
      </c>
      <c r="F11" s="7">
        <v>237</v>
      </c>
    </row>
    <row r="12" spans="1:6" ht="18" customHeight="1">
      <c r="A12" s="2" t="s">
        <v>34</v>
      </c>
      <c r="B12" s="1" t="s">
        <v>948</v>
      </c>
      <c r="C12" s="1" t="str">
        <f t="shared" ref="C12:C19" si="0">+LEFT(B12,LEN(B12)-LEN(" kV"))</f>
        <v>Valledupar 220</v>
      </c>
      <c r="D12" s="1"/>
      <c r="E12" s="7">
        <v>227</v>
      </c>
      <c r="F12" s="7">
        <v>234</v>
      </c>
    </row>
    <row r="13" spans="1:6" ht="18" customHeight="1">
      <c r="A13" s="2" t="s">
        <v>34</v>
      </c>
      <c r="B13" s="1" t="s">
        <v>928</v>
      </c>
      <c r="C13" s="1" t="s">
        <v>929</v>
      </c>
      <c r="D13" s="1"/>
      <c r="E13" s="7">
        <v>228</v>
      </c>
      <c r="F13" s="7">
        <v>236</v>
      </c>
    </row>
    <row r="14" spans="1:6" ht="18" customHeight="1">
      <c r="A14" s="2" t="s">
        <v>34</v>
      </c>
      <c r="B14" s="1" t="s">
        <v>949</v>
      </c>
      <c r="C14" s="1" t="str">
        <f t="shared" si="0"/>
        <v>Termocol 220</v>
      </c>
      <c r="D14" s="1"/>
      <c r="E14" s="7">
        <v>227</v>
      </c>
      <c r="F14" s="7">
        <v>236</v>
      </c>
    </row>
    <row r="15" spans="1:6" ht="18" customHeight="1">
      <c r="A15" s="2" t="s">
        <v>34</v>
      </c>
      <c r="B15" s="1" t="s">
        <v>950</v>
      </c>
      <c r="C15" s="1" t="str">
        <f t="shared" si="0"/>
        <v>Copey 110</v>
      </c>
      <c r="D15" s="1"/>
      <c r="E15" s="7">
        <v>115</v>
      </c>
      <c r="F15" s="7">
        <v>118</v>
      </c>
    </row>
    <row r="16" spans="1:6" ht="18" customHeight="1">
      <c r="A16" s="2" t="s">
        <v>34</v>
      </c>
      <c r="B16" s="1" t="s">
        <v>951</v>
      </c>
      <c r="C16" s="1" t="str">
        <f t="shared" si="0"/>
        <v>Valledupar 110</v>
      </c>
      <c r="D16" s="1"/>
      <c r="E16" s="7">
        <v>116</v>
      </c>
      <c r="F16" s="7">
        <v>118</v>
      </c>
    </row>
    <row r="17" spans="1:13" ht="18" customHeight="1">
      <c r="A17" s="2" t="s">
        <v>34</v>
      </c>
      <c r="B17" s="1" t="s">
        <v>952</v>
      </c>
      <c r="C17" s="1" t="s">
        <v>953</v>
      </c>
      <c r="D17" s="1"/>
      <c r="E17" s="7">
        <v>117</v>
      </c>
      <c r="F17" s="7">
        <v>119</v>
      </c>
    </row>
    <row r="18" spans="1:13" ht="18" customHeight="1">
      <c r="A18" s="2" t="s">
        <v>34</v>
      </c>
      <c r="B18" s="1" t="s">
        <v>954</v>
      </c>
      <c r="C18" s="1"/>
      <c r="D18" s="1" t="s">
        <v>955</v>
      </c>
      <c r="E18" s="7">
        <v>114</v>
      </c>
      <c r="F18" s="7">
        <v>117</v>
      </c>
      <c r="M18" s="95"/>
    </row>
    <row r="19" spans="1:13" ht="18" customHeight="1">
      <c r="A19" s="2" t="s">
        <v>34</v>
      </c>
      <c r="B19" s="1" t="s">
        <v>956</v>
      </c>
      <c r="C19" s="1" t="str">
        <f t="shared" si="0"/>
        <v>Ternera 110</v>
      </c>
      <c r="D19" s="1"/>
      <c r="E19" s="7">
        <v>115</v>
      </c>
      <c r="F19" s="7">
        <v>117</v>
      </c>
    </row>
    <row r="20" spans="1:13" ht="18" customHeight="1">
      <c r="A20" s="2" t="s">
        <v>34</v>
      </c>
      <c r="B20" s="1" t="s">
        <v>957</v>
      </c>
      <c r="C20" s="1" t="s">
        <v>958</v>
      </c>
      <c r="D20" s="1"/>
      <c r="E20" s="7">
        <v>110</v>
      </c>
      <c r="F20" s="7">
        <v>112</v>
      </c>
    </row>
    <row r="21" spans="1:13" ht="18" customHeight="1">
      <c r="A21" s="2" t="s">
        <v>34</v>
      </c>
      <c r="B21" s="1" t="s">
        <v>959</v>
      </c>
      <c r="C21" s="1"/>
      <c r="D21" s="1" t="s">
        <v>960</v>
      </c>
      <c r="E21" s="7">
        <v>116</v>
      </c>
      <c r="F21" s="7">
        <v>118</v>
      </c>
    </row>
    <row r="22" spans="1:13">
      <c r="A22" s="2" t="s">
        <v>37</v>
      </c>
      <c r="B22" s="3" t="s">
        <v>961</v>
      </c>
      <c r="C22" s="1" t="str">
        <f>+LEFT(B22,LEN(B22)-LEN(" kV"))</f>
        <v>San Carlos 500</v>
      </c>
      <c r="D22" s="2"/>
      <c r="E22" s="7">
        <v>490</v>
      </c>
      <c r="F22" s="7">
        <v>510</v>
      </c>
    </row>
    <row r="23" spans="1:13">
      <c r="A23" s="2" t="s">
        <v>37</v>
      </c>
      <c r="B23" s="3" t="s">
        <v>962</v>
      </c>
      <c r="C23" s="1" t="s">
        <v>963</v>
      </c>
      <c r="D23" s="2"/>
      <c r="E23" s="7">
        <v>228</v>
      </c>
      <c r="F23" s="7">
        <v>239</v>
      </c>
    </row>
    <row r="24" spans="1:13">
      <c r="A24" s="2" t="s">
        <v>37</v>
      </c>
      <c r="B24" s="3" t="s">
        <v>964</v>
      </c>
      <c r="C24" s="1" t="s">
        <v>965</v>
      </c>
      <c r="D24" s="2"/>
      <c r="E24" s="7">
        <v>220</v>
      </c>
      <c r="F24" s="7">
        <v>232</v>
      </c>
    </row>
    <row r="25" spans="1:13">
      <c r="A25" s="2" t="s">
        <v>37</v>
      </c>
      <c r="B25" s="3" t="s">
        <v>966</v>
      </c>
      <c r="C25" s="1" t="s">
        <v>967</v>
      </c>
      <c r="D25" s="2"/>
      <c r="E25" s="7">
        <v>222</v>
      </c>
      <c r="F25" s="7">
        <v>232</v>
      </c>
    </row>
    <row r="26" spans="1:13">
      <c r="A26" s="2" t="s">
        <v>37</v>
      </c>
      <c r="B26" s="3" t="s">
        <v>968</v>
      </c>
      <c r="C26" s="1" t="s">
        <v>969</v>
      </c>
      <c r="D26" s="2"/>
      <c r="E26" s="7">
        <v>110</v>
      </c>
      <c r="F26" s="7">
        <v>113</v>
      </c>
    </row>
    <row r="27" spans="1:13">
      <c r="A27" s="2" t="s">
        <v>38</v>
      </c>
      <c r="B27" s="3" t="s">
        <v>970</v>
      </c>
      <c r="C27" s="1" t="str">
        <f t="shared" ref="C27:C34" si="1">+LEFT(B27,LEN(B27)-LEN(" kV"))</f>
        <v>El Sol 115</v>
      </c>
      <c r="D27" s="2"/>
      <c r="E27" s="7">
        <v>115</v>
      </c>
      <c r="F27" s="7">
        <v>119</v>
      </c>
    </row>
    <row r="28" spans="1:13">
      <c r="A28" s="2" t="s">
        <v>38</v>
      </c>
      <c r="B28" s="3" t="s">
        <v>971</v>
      </c>
      <c r="C28" s="1" t="str">
        <f t="shared" si="1"/>
        <v>Salitre 115</v>
      </c>
      <c r="D28" s="1"/>
      <c r="E28" s="7">
        <v>115</v>
      </c>
      <c r="F28" s="7">
        <v>119</v>
      </c>
    </row>
    <row r="29" spans="1:13">
      <c r="A29" s="2" t="s">
        <v>38</v>
      </c>
      <c r="B29" s="3" t="s">
        <v>972</v>
      </c>
      <c r="C29" s="1" t="str">
        <f t="shared" si="1"/>
        <v>Noroeste 115</v>
      </c>
      <c r="D29" s="1"/>
      <c r="E29" s="7">
        <v>116</v>
      </c>
      <c r="F29" s="7">
        <v>120</v>
      </c>
    </row>
    <row r="30" spans="1:13">
      <c r="A30" s="2" t="s">
        <v>38</v>
      </c>
      <c r="B30" s="3" t="s">
        <v>973</v>
      </c>
      <c r="C30" s="1" t="str">
        <f t="shared" si="1"/>
        <v>Circo 115</v>
      </c>
      <c r="D30" s="1"/>
      <c r="E30" s="7">
        <v>116</v>
      </c>
      <c r="F30" s="7">
        <v>119</v>
      </c>
    </row>
    <row r="31" spans="1:13">
      <c r="A31" s="2" t="s">
        <v>38</v>
      </c>
      <c r="B31" s="3" t="s">
        <v>974</v>
      </c>
      <c r="C31" s="1" t="s">
        <v>975</v>
      </c>
      <c r="D31" s="1"/>
      <c r="E31" s="7">
        <v>118</v>
      </c>
      <c r="F31" s="7">
        <v>120</v>
      </c>
    </row>
    <row r="32" spans="1:13">
      <c r="A32" s="2" t="s">
        <v>38</v>
      </c>
      <c r="B32" s="3" t="s">
        <v>976</v>
      </c>
      <c r="C32" s="1" t="str">
        <f t="shared" si="1"/>
        <v>Tunal 115</v>
      </c>
      <c r="D32" s="1"/>
      <c r="E32" s="7">
        <v>115</v>
      </c>
      <c r="F32" s="7">
        <v>119</v>
      </c>
    </row>
    <row r="33" spans="1:6">
      <c r="A33" s="2" t="s">
        <v>38</v>
      </c>
      <c r="B33" s="3" t="s">
        <v>977</v>
      </c>
      <c r="C33" s="1"/>
      <c r="D33" s="1" t="s">
        <v>978</v>
      </c>
      <c r="E33" s="7">
        <v>118</v>
      </c>
      <c r="F33" s="7">
        <v>120</v>
      </c>
    </row>
    <row r="34" spans="1:6">
      <c r="A34" s="2" t="s">
        <v>38</v>
      </c>
      <c r="B34" s="3" t="s">
        <v>979</v>
      </c>
      <c r="C34" s="1" t="str">
        <f t="shared" si="1"/>
        <v>Torca 115</v>
      </c>
      <c r="D34" s="1"/>
      <c r="E34" s="7">
        <v>117</v>
      </c>
      <c r="F34" s="7">
        <v>119</v>
      </c>
    </row>
    <row r="35" spans="1:6">
      <c r="A35" s="2" t="s">
        <v>38</v>
      </c>
      <c r="B35" s="3" t="s">
        <v>980</v>
      </c>
      <c r="C35" s="1" t="s">
        <v>981</v>
      </c>
      <c r="D35" s="1"/>
      <c r="E35" s="7">
        <v>229</v>
      </c>
      <c r="F35" s="7">
        <v>236</v>
      </c>
    </row>
    <row r="36" spans="1:6" ht="15" customHeight="1">
      <c r="A36" s="2" t="s">
        <v>38</v>
      </c>
      <c r="B36" s="3" t="s">
        <v>982</v>
      </c>
      <c r="C36" s="1" t="s">
        <v>983</v>
      </c>
      <c r="D36" s="1"/>
      <c r="E36" s="7">
        <v>230</v>
      </c>
      <c r="F36" s="7">
        <v>235</v>
      </c>
    </row>
    <row r="37" spans="1:6">
      <c r="A37" s="2" t="s">
        <v>38</v>
      </c>
      <c r="B37" s="121" t="s">
        <v>984</v>
      </c>
      <c r="C37" s="1" t="s">
        <v>985</v>
      </c>
      <c r="D37" s="1"/>
      <c r="E37" s="7">
        <v>490</v>
      </c>
      <c r="F37" s="7">
        <v>500</v>
      </c>
    </row>
    <row r="38" spans="1:6" ht="14.65" customHeight="1">
      <c r="A38" s="2" t="s">
        <v>41</v>
      </c>
      <c r="B38" s="4" t="s">
        <v>986</v>
      </c>
      <c r="C38" s="1" t="s">
        <v>987</v>
      </c>
      <c r="D38" s="4"/>
      <c r="E38" s="7">
        <v>495</v>
      </c>
      <c r="F38" s="7">
        <v>512</v>
      </c>
    </row>
    <row r="39" spans="1:6" ht="14.65" customHeight="1">
      <c r="A39" s="2" t="s">
        <v>41</v>
      </c>
      <c r="B39" s="4" t="s">
        <v>986</v>
      </c>
      <c r="C39" s="1" t="s">
        <v>988</v>
      </c>
      <c r="D39" s="2"/>
      <c r="E39" s="7">
        <v>495</v>
      </c>
      <c r="F39" s="7">
        <v>512</v>
      </c>
    </row>
    <row r="40" spans="1:6" ht="14.65" customHeight="1">
      <c r="A40" s="2" t="s">
        <v>41</v>
      </c>
      <c r="B40" s="4" t="s">
        <v>989</v>
      </c>
      <c r="C40" s="1" t="s">
        <v>990</v>
      </c>
      <c r="D40" s="2"/>
      <c r="E40" s="7">
        <v>224</v>
      </c>
      <c r="F40" s="7">
        <v>236</v>
      </c>
    </row>
    <row r="41" spans="1:6" ht="14.65" customHeight="1">
      <c r="A41" s="2" t="s">
        <v>41</v>
      </c>
      <c r="B41" s="4" t="s">
        <v>989</v>
      </c>
      <c r="C41" s="1" t="s">
        <v>991</v>
      </c>
      <c r="D41" s="2"/>
      <c r="E41" s="7">
        <v>224</v>
      </c>
      <c r="F41" s="7">
        <v>236</v>
      </c>
    </row>
    <row r="42" spans="1:6" ht="14.65" customHeight="1">
      <c r="A42" s="2" t="s">
        <v>41</v>
      </c>
      <c r="B42" s="4" t="s">
        <v>989</v>
      </c>
      <c r="C42" s="1" t="s">
        <v>992</v>
      </c>
      <c r="D42" s="2"/>
      <c r="E42" s="7">
        <v>224</v>
      </c>
      <c r="F42" s="7">
        <v>236</v>
      </c>
    </row>
    <row r="43" spans="1:6" ht="14.65" customHeight="1">
      <c r="A43" s="2" t="s">
        <v>41</v>
      </c>
      <c r="B43" s="4" t="s">
        <v>989</v>
      </c>
      <c r="C43" s="1" t="s">
        <v>993</v>
      </c>
      <c r="D43" s="2"/>
      <c r="E43" s="7">
        <v>224</v>
      </c>
      <c r="F43" s="7">
        <v>236</v>
      </c>
    </row>
    <row r="44" spans="1:6" ht="14.65" customHeight="1">
      <c r="A44" s="2" t="s">
        <v>41</v>
      </c>
      <c r="B44" s="4" t="s">
        <v>989</v>
      </c>
      <c r="C44" s="1" t="s">
        <v>994</v>
      </c>
      <c r="D44" s="2"/>
      <c r="E44" s="7">
        <v>224</v>
      </c>
      <c r="F44" s="7">
        <v>236</v>
      </c>
    </row>
    <row r="45" spans="1:6" ht="14.65" customHeight="1">
      <c r="A45" s="2" t="s">
        <v>41</v>
      </c>
      <c r="B45" s="4" t="s">
        <v>989</v>
      </c>
      <c r="C45" s="1" t="s">
        <v>995</v>
      </c>
      <c r="D45" s="2"/>
      <c r="E45" s="7">
        <v>224</v>
      </c>
      <c r="F45" s="7">
        <v>236</v>
      </c>
    </row>
    <row r="46" spans="1:6" ht="14.65" customHeight="1">
      <c r="A46" s="2" t="s">
        <v>41</v>
      </c>
      <c r="B46" s="4" t="s">
        <v>989</v>
      </c>
      <c r="C46" s="1" t="s">
        <v>996</v>
      </c>
      <c r="D46" s="2"/>
      <c r="E46" s="7">
        <v>224</v>
      </c>
      <c r="F46" s="7">
        <v>236</v>
      </c>
    </row>
    <row r="47" spans="1:6" ht="14.65" customHeight="1">
      <c r="A47" s="2" t="s">
        <v>41</v>
      </c>
      <c r="B47" s="4" t="s">
        <v>989</v>
      </c>
      <c r="C47" s="1" t="s">
        <v>997</v>
      </c>
      <c r="D47" s="2"/>
      <c r="E47" s="7">
        <v>224</v>
      </c>
      <c r="F47" s="7">
        <v>236</v>
      </c>
    </row>
    <row r="48" spans="1:6" ht="14.65" customHeight="1">
      <c r="A48" s="2" t="s">
        <v>41</v>
      </c>
      <c r="B48" s="4" t="s">
        <v>989</v>
      </c>
      <c r="C48" s="1" t="s">
        <v>998</v>
      </c>
      <c r="D48" s="2"/>
      <c r="E48" s="7">
        <v>224</v>
      </c>
      <c r="F48" s="7">
        <v>236</v>
      </c>
    </row>
    <row r="49" spans="1:6" ht="14.65" customHeight="1">
      <c r="A49" s="2" t="s">
        <v>41</v>
      </c>
      <c r="B49" s="4" t="s">
        <v>989</v>
      </c>
      <c r="C49" s="1" t="s">
        <v>999</v>
      </c>
      <c r="D49" s="2"/>
      <c r="E49" s="7">
        <v>224</v>
      </c>
      <c r="F49" s="7">
        <v>236</v>
      </c>
    </row>
    <row r="50" spans="1:6" ht="14.65" customHeight="1">
      <c r="A50" s="2" t="s">
        <v>41</v>
      </c>
      <c r="B50" s="4" t="s">
        <v>989</v>
      </c>
      <c r="C50" s="1" t="s">
        <v>1000</v>
      </c>
      <c r="D50" s="2"/>
      <c r="E50" s="7">
        <v>224</v>
      </c>
      <c r="F50" s="7">
        <v>236</v>
      </c>
    </row>
    <row r="51" spans="1:6" ht="14.65" customHeight="1">
      <c r="A51" s="2" t="s">
        <v>41</v>
      </c>
      <c r="B51" s="4" t="s">
        <v>989</v>
      </c>
      <c r="C51" s="1" t="s">
        <v>1001</v>
      </c>
      <c r="D51" s="2"/>
      <c r="E51" s="7">
        <v>224</v>
      </c>
      <c r="F51" s="7">
        <v>236</v>
      </c>
    </row>
    <row r="52" spans="1:6" ht="14.65" customHeight="1">
      <c r="A52" s="2" t="s">
        <v>41</v>
      </c>
      <c r="B52" s="4" t="s">
        <v>989</v>
      </c>
      <c r="C52" s="1" t="s">
        <v>1002</v>
      </c>
      <c r="D52" s="2"/>
      <c r="E52" s="7">
        <v>224</v>
      </c>
      <c r="F52" s="7">
        <v>236</v>
      </c>
    </row>
    <row r="53" spans="1:6" ht="14.65" customHeight="1">
      <c r="A53" s="2" t="s">
        <v>41</v>
      </c>
      <c r="B53" s="4" t="s">
        <v>989</v>
      </c>
      <c r="C53" s="1" t="s">
        <v>1003</v>
      </c>
      <c r="D53" s="2"/>
      <c r="E53" s="7">
        <v>224</v>
      </c>
      <c r="F53" s="7">
        <v>236</v>
      </c>
    </row>
    <row r="54" spans="1:6" ht="14.65" customHeight="1">
      <c r="A54" s="2" t="s">
        <v>41</v>
      </c>
      <c r="B54" s="4" t="s">
        <v>989</v>
      </c>
      <c r="C54" s="1" t="s">
        <v>1004</v>
      </c>
      <c r="D54" s="2"/>
      <c r="E54" s="7">
        <v>224</v>
      </c>
      <c r="F54" s="7">
        <v>236</v>
      </c>
    </row>
    <row r="55" spans="1:6" ht="14.65" customHeight="1">
      <c r="A55" s="2" t="s">
        <v>41</v>
      </c>
      <c r="B55" s="4" t="s">
        <v>989</v>
      </c>
      <c r="C55" s="1" t="s">
        <v>1005</v>
      </c>
      <c r="D55" s="2"/>
      <c r="E55" s="7">
        <v>224</v>
      </c>
      <c r="F55" s="7">
        <v>236</v>
      </c>
    </row>
    <row r="56" spans="1:6" ht="14.65" customHeight="1">
      <c r="A56" s="2" t="s">
        <v>41</v>
      </c>
      <c r="B56" s="4" t="s">
        <v>989</v>
      </c>
      <c r="C56" s="1" t="s">
        <v>1006</v>
      </c>
      <c r="D56" s="2"/>
      <c r="E56" s="7">
        <v>224</v>
      </c>
      <c r="F56" s="7">
        <v>236</v>
      </c>
    </row>
    <row r="57" spans="1:6" ht="14.65" customHeight="1">
      <c r="A57" s="2" t="s">
        <v>41</v>
      </c>
      <c r="B57" s="4" t="s">
        <v>989</v>
      </c>
      <c r="C57" s="1" t="s">
        <v>1007</v>
      </c>
      <c r="D57" s="2"/>
      <c r="E57" s="7">
        <v>224</v>
      </c>
      <c r="F57" s="7">
        <v>236</v>
      </c>
    </row>
    <row r="58" spans="1:6" ht="14.65" customHeight="1">
      <c r="A58" s="2" t="s">
        <v>41</v>
      </c>
      <c r="B58" s="4" t="s">
        <v>989</v>
      </c>
      <c r="C58" s="1" t="s">
        <v>1008</v>
      </c>
      <c r="D58" s="2"/>
      <c r="E58" s="7">
        <v>224</v>
      </c>
      <c r="F58" s="7">
        <v>236</v>
      </c>
    </row>
    <row r="59" spans="1:6" ht="14.65" customHeight="1">
      <c r="A59" s="2" t="s">
        <v>41</v>
      </c>
      <c r="B59" s="4" t="s">
        <v>1009</v>
      </c>
      <c r="C59" s="1" t="s">
        <v>1010</v>
      </c>
      <c r="D59" s="4"/>
      <c r="E59" s="7">
        <v>117</v>
      </c>
      <c r="F59" s="7">
        <v>121</v>
      </c>
    </row>
    <row r="60" spans="1:6" ht="14.65" customHeight="1">
      <c r="A60" s="2" t="s">
        <v>41</v>
      </c>
      <c r="B60" s="4" t="s">
        <v>1011</v>
      </c>
      <c r="C60" s="1" t="s">
        <v>1012</v>
      </c>
      <c r="D60" s="4"/>
      <c r="E60" s="7">
        <v>118</v>
      </c>
      <c r="F60" s="7">
        <v>121</v>
      </c>
    </row>
    <row r="61" spans="1:6" ht="14.65" customHeight="1">
      <c r="A61" s="2" t="s">
        <v>41</v>
      </c>
      <c r="B61" s="4" t="s">
        <v>1013</v>
      </c>
      <c r="C61" s="1" t="s">
        <v>1014</v>
      </c>
      <c r="D61" s="4"/>
      <c r="E61" s="7">
        <v>118</v>
      </c>
      <c r="F61" s="7">
        <v>120</v>
      </c>
    </row>
    <row r="62" spans="1:6" ht="14.65" customHeight="1">
      <c r="A62" s="2" t="s">
        <v>44</v>
      </c>
      <c r="B62" s="5" t="s">
        <v>1015</v>
      </c>
      <c r="C62" s="1" t="str">
        <f t="shared" ref="C62:C70" si="2">+LEFT(B62,LEN(B62)-LEN(" kV"))</f>
        <v>Esmeralda 220</v>
      </c>
      <c r="D62" s="2"/>
      <c r="E62" s="7">
        <v>230</v>
      </c>
      <c r="F62" s="7">
        <v>235</v>
      </c>
    </row>
    <row r="63" spans="1:6" ht="14.65" customHeight="1">
      <c r="A63" s="2" t="s">
        <v>44</v>
      </c>
      <c r="B63" s="5" t="s">
        <v>1016</v>
      </c>
      <c r="C63" s="1" t="str">
        <f t="shared" si="2"/>
        <v>San Marcos 220</v>
      </c>
      <c r="D63" s="2"/>
      <c r="E63" s="7">
        <v>230</v>
      </c>
      <c r="F63" s="7">
        <v>240</v>
      </c>
    </row>
    <row r="64" spans="1:6">
      <c r="A64" s="2" t="s">
        <v>44</v>
      </c>
      <c r="B64" s="5" t="s">
        <v>1017</v>
      </c>
      <c r="C64" s="1" t="str">
        <f t="shared" si="2"/>
        <v>Virginia 220</v>
      </c>
      <c r="D64" s="2"/>
      <c r="E64" s="7">
        <v>230</v>
      </c>
      <c r="F64" s="7">
        <v>240</v>
      </c>
    </row>
    <row r="65" spans="1:6">
      <c r="A65" s="2" t="s">
        <v>44</v>
      </c>
      <c r="B65" s="5" t="s">
        <v>1018</v>
      </c>
      <c r="C65" s="1" t="s">
        <v>1019</v>
      </c>
      <c r="D65" s="2"/>
      <c r="E65" s="7">
        <v>232</v>
      </c>
      <c r="F65" s="7">
        <v>238</v>
      </c>
    </row>
    <row r="66" spans="1:6">
      <c r="A66" s="2" t="s">
        <v>44</v>
      </c>
      <c r="B66" s="5" t="s">
        <v>1020</v>
      </c>
      <c r="C66" s="1" t="str">
        <f t="shared" si="2"/>
        <v>Jamondino 220</v>
      </c>
      <c r="D66" s="2"/>
      <c r="E66" s="7">
        <v>234</v>
      </c>
      <c r="F66" s="7">
        <v>240</v>
      </c>
    </row>
    <row r="67" spans="1:6">
      <c r="A67" s="2" t="s">
        <v>44</v>
      </c>
      <c r="B67" s="5" t="s">
        <v>1021</v>
      </c>
      <c r="C67" s="1" t="str">
        <f t="shared" si="2"/>
        <v>Betania 220</v>
      </c>
      <c r="D67" s="2"/>
      <c r="E67" s="7">
        <v>229</v>
      </c>
      <c r="F67" s="7">
        <v>236</v>
      </c>
    </row>
    <row r="68" spans="1:6">
      <c r="A68" s="2" t="s">
        <v>44</v>
      </c>
      <c r="B68" s="5" t="s">
        <v>1022</v>
      </c>
      <c r="C68" s="1" t="str">
        <f t="shared" si="2"/>
        <v>Altamira 220</v>
      </c>
      <c r="D68" s="2"/>
      <c r="E68" s="7">
        <v>229</v>
      </c>
      <c r="F68" s="7">
        <v>236</v>
      </c>
    </row>
    <row r="69" spans="1:6">
      <c r="A69" s="2" t="s">
        <v>44</v>
      </c>
      <c r="B69" s="5" t="s">
        <v>1023</v>
      </c>
      <c r="C69" s="1" t="str">
        <f t="shared" si="2"/>
        <v>San Marcos 500</v>
      </c>
      <c r="D69" s="2"/>
      <c r="E69" s="7">
        <v>495</v>
      </c>
      <c r="F69" s="7">
        <v>508</v>
      </c>
    </row>
    <row r="70" spans="1:6">
      <c r="A70" s="2" t="s">
        <v>44</v>
      </c>
      <c r="B70" s="5" t="s">
        <v>1024</v>
      </c>
      <c r="C70" s="1" t="str">
        <f t="shared" si="2"/>
        <v>Virginia 500</v>
      </c>
      <c r="D70" s="2"/>
      <c r="E70" s="7">
        <v>494</v>
      </c>
      <c r="F70" s="7">
        <v>508</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892B2-4501-4B71-B5CC-81379DE5EE9C}">
  <dimension ref="A1:D3"/>
  <sheetViews>
    <sheetView workbookViewId="0">
      <selection sqref="A1:D1"/>
    </sheetView>
  </sheetViews>
  <sheetFormatPr defaultColWidth="11.42578125" defaultRowHeight="14.45"/>
  <cols>
    <col min="2" max="2" width="20.5703125" bestFit="1" customWidth="1"/>
    <col min="3" max="3" width="44.28515625" customWidth="1"/>
  </cols>
  <sheetData>
    <row r="1" spans="1:4" ht="15" thickBot="1">
      <c r="A1" s="102" t="s">
        <v>30</v>
      </c>
      <c r="B1" s="103" t="s">
        <v>1025</v>
      </c>
      <c r="C1" s="103" t="s">
        <v>32</v>
      </c>
      <c r="D1" s="103" t="s">
        <v>1026</v>
      </c>
    </row>
    <row r="2" spans="1:4" ht="28.9">
      <c r="A2" s="2" t="s">
        <v>789</v>
      </c>
      <c r="B2" s="49" t="s">
        <v>789</v>
      </c>
      <c r="C2" s="80" t="s">
        <v>1027</v>
      </c>
      <c r="D2" s="49" t="s">
        <v>1028</v>
      </c>
    </row>
    <row r="3" spans="1:4">
      <c r="A3" s="2" t="s">
        <v>38</v>
      </c>
      <c r="B3" s="49" t="s">
        <v>1029</v>
      </c>
      <c r="C3" s="49" t="s">
        <v>40</v>
      </c>
      <c r="D3" s="49" t="s">
        <v>1028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C3455-DFF7-456C-BF56-E5928C9B0043}">
  <dimension ref="A4:F21"/>
  <sheetViews>
    <sheetView tabSelected="1" workbookViewId="0">
      <selection activeCell="N30" sqref="N30"/>
    </sheetView>
  </sheetViews>
  <sheetFormatPr defaultColWidth="11.42578125" defaultRowHeight="14.45"/>
  <cols>
    <col min="2" max="2" width="17.5703125" bestFit="1" customWidth="1"/>
    <col min="4" max="4" width="14.28515625" customWidth="1"/>
    <col min="6" max="6" width="13.28515625" customWidth="1"/>
  </cols>
  <sheetData>
    <row r="4" spans="1:6" ht="29.45" thickBot="1">
      <c r="A4" s="96" t="s">
        <v>1030</v>
      </c>
      <c r="B4" s="97" t="s">
        <v>1031</v>
      </c>
      <c r="C4" s="98" t="s">
        <v>1032</v>
      </c>
      <c r="D4" s="99" t="s">
        <v>1033</v>
      </c>
      <c r="E4" s="99" t="s">
        <v>1034</v>
      </c>
      <c r="F4" s="99" t="s">
        <v>1035</v>
      </c>
    </row>
    <row r="5" spans="1:6" ht="15" thickTop="1">
      <c r="A5" s="74"/>
      <c r="B5" s="68" t="s">
        <v>37</v>
      </c>
      <c r="C5" s="18">
        <f>+COUNTIFS(Restricciones!$B:$B,Graficas!B5,Restricciones!$N:$N,0)</f>
        <v>7</v>
      </c>
      <c r="D5" s="69">
        <f>+COUNTIFS(Restricciones!$B:$B,Graficas!B5,Restricciones!$N:$N,1)</f>
        <v>3</v>
      </c>
      <c r="E5" s="69">
        <v>0</v>
      </c>
      <c r="F5" s="69">
        <f>+C5+D5</f>
        <v>10</v>
      </c>
    </row>
    <row r="6" spans="1:6">
      <c r="A6" s="118" t="s">
        <v>34</v>
      </c>
      <c r="B6" s="46" t="s">
        <v>83</v>
      </c>
      <c r="C6" s="11">
        <f>+COUNTIFS(Restricciones!$B:$B,Graficas!B6,Restricciones!$N:$N,0)</f>
        <v>10</v>
      </c>
      <c r="D6" s="70">
        <f>+COUNTIFS(Restricciones!$B:$B,Graficas!B6,Restricciones!$N:$N,1)</f>
        <v>35</v>
      </c>
      <c r="E6" s="70">
        <v>0</v>
      </c>
      <c r="F6" s="70">
        <f t="shared" ref="F6:F20" si="0">+C6+D6</f>
        <v>45</v>
      </c>
    </row>
    <row r="7" spans="1:6">
      <c r="A7" s="119"/>
      <c r="B7" s="46" t="s">
        <v>264</v>
      </c>
      <c r="C7" s="11">
        <f>+COUNTIFS(Restricciones!$B:$B,Graficas!B7,Restricciones!$N:$N,0)</f>
        <v>6</v>
      </c>
      <c r="D7" s="70">
        <f>+COUNTIFS(Restricciones!$B:$B,Graficas!B7,Restricciones!$N:$N,1)</f>
        <v>8</v>
      </c>
      <c r="E7" s="70">
        <v>0</v>
      </c>
      <c r="F7" s="70">
        <f t="shared" si="0"/>
        <v>14</v>
      </c>
    </row>
    <row r="8" spans="1:6">
      <c r="A8" s="119"/>
      <c r="B8" s="46" t="s">
        <v>322</v>
      </c>
      <c r="C8" s="11">
        <f>+COUNTIFS(Restricciones!$B:$B,Graficas!B8,Restricciones!$N:$N,0)</f>
        <v>2</v>
      </c>
      <c r="D8" s="70">
        <f>+COUNTIFS(Restricciones!$B:$B,Graficas!B8,Restricciones!$N:$N,1)</f>
        <v>12</v>
      </c>
      <c r="E8" s="70">
        <v>0</v>
      </c>
      <c r="F8" s="70">
        <f t="shared" si="0"/>
        <v>14</v>
      </c>
    </row>
    <row r="9" spans="1:6">
      <c r="A9" s="119"/>
      <c r="B9" s="46" t="s">
        <v>377</v>
      </c>
      <c r="C9" s="11">
        <f>+COUNTIFS(Restricciones!$B:$B,Graficas!B9,Restricciones!$N:$N,0)</f>
        <v>4</v>
      </c>
      <c r="D9" s="70">
        <f>+COUNTIFS(Restricciones!$B:$B,Graficas!B9,Restricciones!$N:$N,1)</f>
        <v>7</v>
      </c>
      <c r="E9" s="70">
        <v>0</v>
      </c>
      <c r="F9" s="70">
        <f t="shared" si="0"/>
        <v>11</v>
      </c>
    </row>
    <row r="10" spans="1:6">
      <c r="A10" s="120"/>
      <c r="B10" s="46" t="s">
        <v>34</v>
      </c>
      <c r="C10" s="11">
        <f>+COUNTIFS(Restricciones!$B:$B,Graficas!B10,Restricciones!$N:$N,0)</f>
        <v>3</v>
      </c>
      <c r="D10" s="70">
        <f>+COUNTIFS(Restricciones!$B:$B,Graficas!B10,Restricciones!$N:$N,1)</f>
        <v>0</v>
      </c>
      <c r="E10" s="70">
        <v>0</v>
      </c>
      <c r="F10" s="70">
        <f t="shared" si="0"/>
        <v>3</v>
      </c>
    </row>
    <row r="11" spans="1:6">
      <c r="A11" s="118" t="s">
        <v>41</v>
      </c>
      <c r="B11" s="46" t="s">
        <v>735</v>
      </c>
      <c r="C11" s="11">
        <f>+COUNTIFS(Restricciones!$B:$B,Graficas!B11,Restricciones!$N:$N,0)</f>
        <v>8</v>
      </c>
      <c r="D11" s="70">
        <f>+COUNTIFS(Restricciones!$B:$B,Graficas!B11,Restricciones!$N:$N,1)</f>
        <v>1</v>
      </c>
      <c r="E11" s="70">
        <v>0</v>
      </c>
      <c r="F11" s="70">
        <f t="shared" si="0"/>
        <v>9</v>
      </c>
    </row>
    <row r="12" spans="1:6">
      <c r="A12" s="119"/>
      <c r="B12" s="46" t="s">
        <v>780</v>
      </c>
      <c r="C12" s="11">
        <f>+COUNTIFS(Restricciones!$B:$B,Graficas!B12,Restricciones!$N:$N,0)</f>
        <v>2</v>
      </c>
      <c r="D12" s="70">
        <f>+COUNTIFS(Restricciones!$B:$B,Graficas!B12,Restricciones!$N:$N,1)</f>
        <v>0</v>
      </c>
      <c r="E12" s="70">
        <v>0</v>
      </c>
      <c r="F12" s="70">
        <f t="shared" si="0"/>
        <v>2</v>
      </c>
    </row>
    <row r="13" spans="1:6">
      <c r="A13" s="119"/>
      <c r="B13" s="46" t="s">
        <v>41</v>
      </c>
      <c r="C13" s="11">
        <f>+COUNTIFS(Restricciones!$B:$B,Graficas!B13,Restricciones!$N:$N,0)</f>
        <v>1</v>
      </c>
      <c r="D13" s="70">
        <f>+COUNTIFS(Restricciones!$B:$B,Graficas!B13,Restricciones!$N:$N,1)</f>
        <v>0</v>
      </c>
      <c r="E13" s="70">
        <v>0</v>
      </c>
      <c r="F13" s="70">
        <f t="shared" si="0"/>
        <v>1</v>
      </c>
    </row>
    <row r="14" spans="1:6">
      <c r="A14" s="120"/>
      <c r="B14" s="46" t="s">
        <v>1036</v>
      </c>
      <c r="C14" s="11">
        <f>+COUNTIFS(Restricciones!$B:$B,Graficas!B14,Restricciones!$N:$N,0)</f>
        <v>0</v>
      </c>
      <c r="D14" s="70">
        <f>+COUNTIFS(Restricciones!$B:$B,Graficas!B14,Restricciones!$N:$N,1)</f>
        <v>0</v>
      </c>
      <c r="E14" s="70">
        <v>0</v>
      </c>
      <c r="F14" s="70">
        <f t="shared" si="0"/>
        <v>0</v>
      </c>
    </row>
    <row r="15" spans="1:6">
      <c r="A15" s="118" t="s">
        <v>38</v>
      </c>
      <c r="B15" s="46" t="s">
        <v>606</v>
      </c>
      <c r="C15" s="11">
        <f>+COUNTIFS(Restricciones!$B:$B,Graficas!B15,Restricciones!$N:$N,0)</f>
        <v>16</v>
      </c>
      <c r="D15" s="70">
        <f>+COUNTIFS(Restricciones!$B:$B,Graficas!B15,Restricciones!$N:$N,1)</f>
        <v>0</v>
      </c>
      <c r="E15" s="70">
        <v>0</v>
      </c>
      <c r="F15" s="70">
        <f t="shared" si="0"/>
        <v>16</v>
      </c>
    </row>
    <row r="16" spans="1:6">
      <c r="A16" s="120"/>
      <c r="B16" s="46" t="s">
        <v>688</v>
      </c>
      <c r="C16" s="11">
        <f>+COUNTIFS(Restricciones!$B:$B,Graficas!B16,Restricciones!$N:$N,0)</f>
        <v>4</v>
      </c>
      <c r="D16" s="70">
        <f>+COUNTIFS(Restricciones!$B:$B,Graficas!B16,Restricciones!$N:$N,1)</f>
        <v>9</v>
      </c>
      <c r="E16" s="70">
        <v>0</v>
      </c>
      <c r="F16" s="70">
        <f t="shared" si="0"/>
        <v>13</v>
      </c>
    </row>
    <row r="17" spans="1:6">
      <c r="A17" s="118" t="s">
        <v>44</v>
      </c>
      <c r="B17" s="46" t="s">
        <v>478</v>
      </c>
      <c r="C17" s="11">
        <f>+COUNTIFS(Restricciones!$B:$B,Graficas!B17,Restricciones!$N:$N,0)</f>
        <v>13</v>
      </c>
      <c r="D17" s="70">
        <f>+COUNTIFS(Restricciones!$B:$B,Graficas!B17,Restricciones!$N:$N,1)</f>
        <v>0</v>
      </c>
      <c r="E17" s="70">
        <v>0</v>
      </c>
      <c r="F17" s="70">
        <f t="shared" si="0"/>
        <v>13</v>
      </c>
    </row>
    <row r="18" spans="1:6">
      <c r="A18" s="119"/>
      <c r="B18" s="46" t="s">
        <v>559</v>
      </c>
      <c r="C18" s="11">
        <f>+COUNTIFS(Restricciones!$B:$B,Graficas!B18,Restricciones!$N:$N,0)</f>
        <v>10</v>
      </c>
      <c r="D18" s="70">
        <f>+COUNTIFS(Restricciones!$B:$B,Graficas!B18,Restricciones!$N:$N,1)</f>
        <v>0</v>
      </c>
      <c r="E18" s="70">
        <v>0</v>
      </c>
      <c r="F18" s="70">
        <f t="shared" si="0"/>
        <v>10</v>
      </c>
    </row>
    <row r="19" spans="1:6">
      <c r="A19" s="119"/>
      <c r="B19" s="46" t="s">
        <v>523</v>
      </c>
      <c r="C19" s="11">
        <f>+COUNTIFS(Restricciones!$B:$B,Graficas!B19,Restricciones!$N:$N,0)</f>
        <v>7</v>
      </c>
      <c r="D19" s="70">
        <f>+COUNTIFS(Restricciones!$B:$B,Graficas!B19,Restricciones!$N:$N,1)</f>
        <v>0</v>
      </c>
      <c r="E19" s="70">
        <v>0</v>
      </c>
      <c r="F19" s="70">
        <f t="shared" si="0"/>
        <v>7</v>
      </c>
    </row>
    <row r="20" spans="1:6">
      <c r="A20" s="120"/>
      <c r="B20" s="46" t="s">
        <v>463</v>
      </c>
      <c r="C20" s="11">
        <f>+COUNTIFS(Restricciones!$B:$B,Graficas!B20,Restricciones!$N:$N,0)</f>
        <v>4</v>
      </c>
      <c r="D20" s="70">
        <f>+COUNTIFS(Restricciones!$B:$B,Graficas!B20,Restricciones!$N:$N,1)</f>
        <v>0</v>
      </c>
      <c r="E20" s="70">
        <v>0</v>
      </c>
      <c r="F20" s="70">
        <f t="shared" si="0"/>
        <v>4</v>
      </c>
    </row>
    <row r="21" spans="1:6">
      <c r="A21" s="51"/>
      <c r="B21" s="71" t="s">
        <v>1037</v>
      </c>
      <c r="C21" s="72">
        <f>+SUM(C5:C20)</f>
        <v>97</v>
      </c>
      <c r="D21" s="73">
        <f>+SUM(D5:D20)</f>
        <v>75</v>
      </c>
      <c r="E21" s="73">
        <f>+SUM(E5:E20)</f>
        <v>0</v>
      </c>
      <c r="F21" s="73">
        <f t="shared" ref="F21" si="1">+SUM(F5:F20)</f>
        <v>172</v>
      </c>
    </row>
  </sheetData>
  <mergeCells count="4">
    <mergeCell ref="A6:A10"/>
    <mergeCell ref="A11:A14"/>
    <mergeCell ref="A15:A16"/>
    <mergeCell ref="A17:A20"/>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539F-DCB8-438A-B308-F8EB201C6F99}">
  <dimension ref="A1:D6"/>
  <sheetViews>
    <sheetView workbookViewId="0"/>
  </sheetViews>
  <sheetFormatPr defaultColWidth="11.42578125" defaultRowHeight="14.45"/>
  <cols>
    <col min="1" max="1" width="22.7109375" customWidth="1"/>
    <col min="2" max="2" width="37.7109375" customWidth="1"/>
    <col min="3" max="3" width="28.5703125" customWidth="1"/>
    <col min="4" max="4" width="22.7109375" customWidth="1"/>
  </cols>
  <sheetData>
    <row r="1" spans="1:4" ht="23.65" customHeight="1" thickBot="1">
      <c r="A1" s="102" t="s">
        <v>30</v>
      </c>
      <c r="B1" s="103" t="s">
        <v>31</v>
      </c>
      <c r="C1" s="103" t="s">
        <v>32</v>
      </c>
      <c r="D1" s="103" t="s">
        <v>33</v>
      </c>
    </row>
    <row r="2" spans="1:4" ht="72.400000000000006" customHeight="1">
      <c r="A2" s="46" t="s">
        <v>34</v>
      </c>
      <c r="B2" s="47" t="s">
        <v>35</v>
      </c>
      <c r="C2" s="47" t="s">
        <v>36</v>
      </c>
      <c r="D2" s="11">
        <v>1650</v>
      </c>
    </row>
    <row r="3" spans="1:4">
      <c r="A3" s="46" t="s">
        <v>37</v>
      </c>
      <c r="B3" s="2"/>
      <c r="C3" s="2"/>
      <c r="D3" s="11"/>
    </row>
    <row r="4" spans="1:4">
      <c r="A4" s="46" t="s">
        <v>38</v>
      </c>
      <c r="B4" s="2" t="s">
        <v>39</v>
      </c>
      <c r="C4" s="2" t="s">
        <v>40</v>
      </c>
      <c r="D4" s="11">
        <v>900</v>
      </c>
    </row>
    <row r="5" spans="1:4" ht="172.9">
      <c r="A5" s="46" t="s">
        <v>41</v>
      </c>
      <c r="B5" s="47" t="s">
        <v>42</v>
      </c>
      <c r="C5" s="86" t="s">
        <v>43</v>
      </c>
      <c r="D5" s="11">
        <v>1400</v>
      </c>
    </row>
    <row r="6" spans="1:4" s="51" customFormat="1">
      <c r="A6" s="46" t="s">
        <v>44</v>
      </c>
      <c r="B6" s="2" t="s">
        <v>45</v>
      </c>
      <c r="C6" s="2" t="s">
        <v>46</v>
      </c>
      <c r="D6" s="11">
        <v>500</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S179"/>
  <sheetViews>
    <sheetView zoomScale="70" zoomScaleNormal="70" workbookViewId="0">
      <pane ySplit="1" topLeftCell="A168" activePane="bottomLeft" state="frozen"/>
      <selection pane="bottomLeft" sqref="A1:K1"/>
      <selection activeCell="H1" sqref="H1"/>
    </sheetView>
  </sheetViews>
  <sheetFormatPr defaultColWidth="11.42578125" defaultRowHeight="14.45"/>
  <cols>
    <col min="2" max="2" width="10.85546875" style="6"/>
    <col min="4" max="4" width="41" customWidth="1"/>
    <col min="5" max="5" width="45.42578125" customWidth="1"/>
    <col min="6" max="7" width="11.42578125" customWidth="1"/>
    <col min="8" max="8" width="37.42578125" customWidth="1"/>
    <col min="9" max="9" width="89.28515625" customWidth="1"/>
    <col min="10" max="10" width="66" customWidth="1"/>
    <col min="11" max="11" width="99.28515625" customWidth="1"/>
    <col min="12" max="12" width="13.42578125" customWidth="1"/>
    <col min="13" max="13" width="13.28515625" customWidth="1"/>
    <col min="15" max="15" width="24.28515625" hidden="1" customWidth="1"/>
    <col min="16" max="16" width="16.5703125" hidden="1" customWidth="1"/>
    <col min="17" max="17" width="25.28515625" hidden="1" customWidth="1"/>
    <col min="18" max="18" width="19.28515625" hidden="1" customWidth="1"/>
  </cols>
  <sheetData>
    <row r="1" spans="1:18" ht="23.45" thickBot="1">
      <c r="A1" s="104" t="s">
        <v>30</v>
      </c>
      <c r="B1" s="104" t="s">
        <v>47</v>
      </c>
      <c r="C1" s="103" t="s">
        <v>48</v>
      </c>
      <c r="D1" s="103" t="s">
        <v>49</v>
      </c>
      <c r="E1" s="103" t="s">
        <v>32</v>
      </c>
      <c r="F1" s="103" t="s">
        <v>50</v>
      </c>
      <c r="G1" s="103" t="s">
        <v>51</v>
      </c>
      <c r="H1" s="103" t="s">
        <v>52</v>
      </c>
      <c r="I1" s="103" t="s">
        <v>53</v>
      </c>
      <c r="J1" s="103" t="s">
        <v>54</v>
      </c>
      <c r="K1" s="103" t="s">
        <v>55</v>
      </c>
      <c r="L1" s="55" t="s">
        <v>56</v>
      </c>
      <c r="M1" s="55" t="s">
        <v>57</v>
      </c>
      <c r="N1" s="56" t="s">
        <v>58</v>
      </c>
      <c r="O1" s="44" t="s">
        <v>59</v>
      </c>
      <c r="P1" s="45" t="s">
        <v>60</v>
      </c>
      <c r="Q1" s="44" t="s">
        <v>61</v>
      </c>
      <c r="R1" s="44" t="s">
        <v>62</v>
      </c>
    </row>
    <row r="2" spans="1:18" ht="102.6" hidden="1">
      <c r="A2" s="20" t="s">
        <v>34</v>
      </c>
      <c r="B2" s="93" t="s">
        <v>34</v>
      </c>
      <c r="C2" s="67">
        <v>1</v>
      </c>
      <c r="D2" s="94" t="s">
        <v>63</v>
      </c>
      <c r="E2" s="67" t="s">
        <v>64</v>
      </c>
      <c r="F2" s="52">
        <v>1650</v>
      </c>
      <c r="G2" s="52" t="s">
        <v>65</v>
      </c>
      <c r="H2" s="53" t="s">
        <v>66</v>
      </c>
      <c r="I2" s="53" t="s">
        <v>67</v>
      </c>
      <c r="J2" s="53" t="s">
        <v>68</v>
      </c>
      <c r="K2" s="53"/>
      <c r="L2" s="52" t="s">
        <v>69</v>
      </c>
      <c r="M2" s="52" t="s">
        <v>70</v>
      </c>
      <c r="N2" s="54">
        <v>0</v>
      </c>
      <c r="O2" s="25"/>
      <c r="P2" s="26">
        <v>43186</v>
      </c>
      <c r="Q2" s="25" t="s">
        <v>71</v>
      </c>
      <c r="R2" s="27" t="s">
        <v>72</v>
      </c>
    </row>
    <row r="3" spans="1:18" ht="102.6" hidden="1">
      <c r="A3" s="20" t="s">
        <v>34</v>
      </c>
      <c r="B3" s="75" t="s">
        <v>34</v>
      </c>
      <c r="C3" s="20">
        <v>2</v>
      </c>
      <c r="D3" s="21" t="s">
        <v>73</v>
      </c>
      <c r="E3" s="20" t="s">
        <v>74</v>
      </c>
      <c r="F3" s="22">
        <v>1300</v>
      </c>
      <c r="G3" s="22" t="s">
        <v>65</v>
      </c>
      <c r="H3" s="23" t="s">
        <v>66</v>
      </c>
      <c r="I3" s="23" t="s">
        <v>75</v>
      </c>
      <c r="J3" s="53" t="s">
        <v>76</v>
      </c>
      <c r="K3" s="23"/>
      <c r="L3" s="22" t="s">
        <v>69</v>
      </c>
      <c r="M3" s="22" t="s">
        <v>70</v>
      </c>
      <c r="N3" s="24">
        <v>0</v>
      </c>
      <c r="O3" s="25"/>
      <c r="P3" s="26"/>
      <c r="Q3" s="25"/>
      <c r="R3" s="27"/>
    </row>
    <row r="4" spans="1:18" ht="91.15" hidden="1">
      <c r="A4" s="20" t="s">
        <v>34</v>
      </c>
      <c r="B4" s="75" t="s">
        <v>34</v>
      </c>
      <c r="C4" s="20">
        <v>3</v>
      </c>
      <c r="D4" s="24" t="s">
        <v>77</v>
      </c>
      <c r="E4" s="20" t="s">
        <v>78</v>
      </c>
      <c r="F4" s="22">
        <v>580</v>
      </c>
      <c r="G4" s="22" t="s">
        <v>65</v>
      </c>
      <c r="H4" s="23" t="s">
        <v>79</v>
      </c>
      <c r="I4" s="23" t="s">
        <v>80</v>
      </c>
      <c r="J4" s="23" t="s">
        <v>81</v>
      </c>
      <c r="K4" s="23"/>
      <c r="L4" s="22" t="s">
        <v>69</v>
      </c>
      <c r="M4" s="22" t="s">
        <v>82</v>
      </c>
      <c r="N4" s="24">
        <v>0</v>
      </c>
      <c r="O4" s="25"/>
      <c r="P4" s="26"/>
      <c r="Q4" s="25"/>
      <c r="R4" s="27"/>
    </row>
    <row r="5" spans="1:18" ht="45.6" hidden="1">
      <c r="A5" s="20" t="s">
        <v>34</v>
      </c>
      <c r="B5" s="75" t="s">
        <v>83</v>
      </c>
      <c r="C5" s="20">
        <v>1</v>
      </c>
      <c r="D5" s="24" t="s">
        <v>84</v>
      </c>
      <c r="E5" s="28"/>
      <c r="F5" s="29"/>
      <c r="G5" s="29"/>
      <c r="H5" s="23" t="s">
        <v>85</v>
      </c>
      <c r="I5" s="23" t="s">
        <v>86</v>
      </c>
      <c r="J5" s="23" t="s">
        <v>87</v>
      </c>
      <c r="K5" s="23"/>
      <c r="L5" s="22" t="s">
        <v>69</v>
      </c>
      <c r="M5" s="22" t="s">
        <v>88</v>
      </c>
      <c r="N5" s="24">
        <v>0</v>
      </c>
      <c r="O5" s="25"/>
      <c r="P5" s="26"/>
      <c r="Q5" s="25"/>
      <c r="R5" s="27"/>
    </row>
    <row r="6" spans="1:18" ht="79.900000000000006" hidden="1">
      <c r="A6" s="20" t="s">
        <v>34</v>
      </c>
      <c r="B6" s="112" t="s">
        <v>83</v>
      </c>
      <c r="C6" s="114">
        <f>C5+1</f>
        <v>2</v>
      </c>
      <c r="D6" s="24" t="s">
        <v>89</v>
      </c>
      <c r="E6" s="20" t="s">
        <v>90</v>
      </c>
      <c r="F6" s="20">
        <v>220</v>
      </c>
      <c r="G6" s="20" t="s">
        <v>91</v>
      </c>
      <c r="H6" s="23" t="s">
        <v>92</v>
      </c>
      <c r="I6" s="23" t="s">
        <v>93</v>
      </c>
      <c r="J6" s="23" t="s">
        <v>87</v>
      </c>
      <c r="K6" s="23"/>
      <c r="L6" s="22" t="s">
        <v>94</v>
      </c>
      <c r="M6" s="22" t="s">
        <v>95</v>
      </c>
      <c r="N6" s="24">
        <v>1</v>
      </c>
      <c r="O6" s="25"/>
      <c r="P6" s="26">
        <v>43186</v>
      </c>
      <c r="Q6" s="25" t="s">
        <v>71</v>
      </c>
      <c r="R6" s="27" t="s">
        <v>72</v>
      </c>
    </row>
    <row r="7" spans="1:18" ht="79.900000000000006" hidden="1">
      <c r="A7" s="20" t="s">
        <v>34</v>
      </c>
      <c r="B7" s="116"/>
      <c r="C7" s="117"/>
      <c r="D7" s="24" t="s">
        <v>89</v>
      </c>
      <c r="E7" s="20" t="s">
        <v>96</v>
      </c>
      <c r="F7" s="20">
        <v>220</v>
      </c>
      <c r="G7" s="20" t="s">
        <v>91</v>
      </c>
      <c r="H7" s="23" t="s">
        <v>92</v>
      </c>
      <c r="I7" s="23" t="s">
        <v>93</v>
      </c>
      <c r="J7" s="23" t="s">
        <v>87</v>
      </c>
      <c r="K7" s="23"/>
      <c r="L7" s="22" t="s">
        <v>94</v>
      </c>
      <c r="M7" s="22" t="s">
        <v>95</v>
      </c>
      <c r="N7" s="24">
        <v>1</v>
      </c>
      <c r="O7" s="25"/>
      <c r="P7" s="26">
        <v>43186</v>
      </c>
      <c r="Q7" s="25" t="s">
        <v>71</v>
      </c>
      <c r="R7" s="27" t="s">
        <v>72</v>
      </c>
    </row>
    <row r="8" spans="1:18" ht="79.900000000000006" hidden="1">
      <c r="A8" s="20" t="s">
        <v>34</v>
      </c>
      <c r="B8" s="113"/>
      <c r="C8" s="115"/>
      <c r="D8" s="24" t="s">
        <v>89</v>
      </c>
      <c r="E8" s="20" t="s">
        <v>97</v>
      </c>
      <c r="F8" s="20">
        <v>220</v>
      </c>
      <c r="G8" s="20" t="s">
        <v>91</v>
      </c>
      <c r="H8" s="23" t="s">
        <v>92</v>
      </c>
      <c r="I8" s="23" t="s">
        <v>93</v>
      </c>
      <c r="J8" s="23" t="s">
        <v>87</v>
      </c>
      <c r="K8" s="23"/>
      <c r="L8" s="22" t="s">
        <v>94</v>
      </c>
      <c r="M8" s="22" t="s">
        <v>95</v>
      </c>
      <c r="N8" s="24">
        <v>1</v>
      </c>
      <c r="O8" s="25"/>
      <c r="P8" s="26">
        <v>43186</v>
      </c>
      <c r="Q8" s="25" t="s">
        <v>71</v>
      </c>
      <c r="R8" s="27" t="s">
        <v>72</v>
      </c>
    </row>
    <row r="9" spans="1:18" ht="79.900000000000006" hidden="1">
      <c r="A9" s="20" t="s">
        <v>34</v>
      </c>
      <c r="B9" s="75" t="s">
        <v>83</v>
      </c>
      <c r="C9" s="20">
        <f>C6+1</f>
        <v>3</v>
      </c>
      <c r="D9" s="24" t="s">
        <v>98</v>
      </c>
      <c r="E9" s="20" t="s">
        <v>99</v>
      </c>
      <c r="F9" s="20">
        <v>205</v>
      </c>
      <c r="G9" s="20" t="s">
        <v>65</v>
      </c>
      <c r="H9" s="23" t="s">
        <v>100</v>
      </c>
      <c r="I9" s="23" t="s">
        <v>101</v>
      </c>
      <c r="J9" s="23" t="s">
        <v>87</v>
      </c>
      <c r="K9" s="23"/>
      <c r="L9" s="22" t="s">
        <v>102</v>
      </c>
      <c r="M9" s="22" t="s">
        <v>103</v>
      </c>
      <c r="N9" s="24">
        <v>0</v>
      </c>
      <c r="O9" s="25"/>
      <c r="P9" s="26">
        <v>43186</v>
      </c>
      <c r="Q9" s="25" t="s">
        <v>71</v>
      </c>
      <c r="R9" s="27" t="s">
        <v>72</v>
      </c>
    </row>
    <row r="10" spans="1:18" ht="79.900000000000006" hidden="1">
      <c r="A10" s="20" t="s">
        <v>34</v>
      </c>
      <c r="B10" s="75" t="s">
        <v>83</v>
      </c>
      <c r="C10" s="20">
        <f t="shared" ref="C10:C53" si="0">C9+1</f>
        <v>4</v>
      </c>
      <c r="D10" s="24" t="s">
        <v>104</v>
      </c>
      <c r="E10" s="20" t="s">
        <v>105</v>
      </c>
      <c r="F10" s="20">
        <v>190</v>
      </c>
      <c r="G10" s="20" t="s">
        <v>65</v>
      </c>
      <c r="H10" s="23" t="s">
        <v>100</v>
      </c>
      <c r="I10" s="23" t="s">
        <v>101</v>
      </c>
      <c r="J10" s="23" t="s">
        <v>87</v>
      </c>
      <c r="K10" s="23"/>
      <c r="L10" s="22" t="s">
        <v>102</v>
      </c>
      <c r="M10" s="22" t="s">
        <v>103</v>
      </c>
      <c r="N10" s="24">
        <v>0</v>
      </c>
      <c r="O10" s="25"/>
      <c r="P10" s="26">
        <v>43186</v>
      </c>
      <c r="Q10" s="25" t="s">
        <v>71</v>
      </c>
      <c r="R10" s="27" t="s">
        <v>72</v>
      </c>
    </row>
    <row r="11" spans="1:18" ht="34.15" hidden="1">
      <c r="A11" s="20" t="s">
        <v>34</v>
      </c>
      <c r="B11" s="75" t="s">
        <v>83</v>
      </c>
      <c r="C11" s="20">
        <f t="shared" si="0"/>
        <v>5</v>
      </c>
      <c r="D11" s="24" t="s">
        <v>106</v>
      </c>
      <c r="E11" s="20" t="s">
        <v>107</v>
      </c>
      <c r="F11" s="20">
        <v>220</v>
      </c>
      <c r="G11" s="20" t="s">
        <v>65</v>
      </c>
      <c r="H11" s="23" t="s">
        <v>108</v>
      </c>
      <c r="I11" s="23" t="s">
        <v>109</v>
      </c>
      <c r="J11" s="23" t="s">
        <v>87</v>
      </c>
      <c r="K11" s="23"/>
      <c r="L11" s="22" t="s">
        <v>110</v>
      </c>
      <c r="M11" s="22" t="s">
        <v>111</v>
      </c>
      <c r="N11" s="24">
        <v>0</v>
      </c>
      <c r="O11" s="25"/>
      <c r="P11" s="26"/>
      <c r="Q11" s="25"/>
      <c r="R11" s="27"/>
    </row>
    <row r="12" spans="1:18" ht="79.900000000000006" hidden="1">
      <c r="A12" s="20" t="s">
        <v>34</v>
      </c>
      <c r="B12" s="75" t="s">
        <v>83</v>
      </c>
      <c r="C12" s="20">
        <f t="shared" si="0"/>
        <v>6</v>
      </c>
      <c r="D12" s="24" t="s">
        <v>112</v>
      </c>
      <c r="E12" s="20" t="s">
        <v>113</v>
      </c>
      <c r="F12" s="20">
        <v>145</v>
      </c>
      <c r="G12" s="20" t="s">
        <v>91</v>
      </c>
      <c r="H12" s="23" t="s">
        <v>114</v>
      </c>
      <c r="I12" s="23" t="s">
        <v>115</v>
      </c>
      <c r="J12" s="23" t="s">
        <v>87</v>
      </c>
      <c r="K12" s="23"/>
      <c r="L12" s="22" t="s">
        <v>116</v>
      </c>
      <c r="M12" s="22" t="s">
        <v>117</v>
      </c>
      <c r="N12" s="24">
        <v>1</v>
      </c>
      <c r="O12" s="25"/>
      <c r="P12" s="26">
        <v>43186</v>
      </c>
      <c r="Q12" s="25" t="s">
        <v>71</v>
      </c>
      <c r="R12" s="27" t="s">
        <v>72</v>
      </c>
    </row>
    <row r="13" spans="1:18" ht="79.900000000000006" hidden="1">
      <c r="A13" s="20" t="s">
        <v>34</v>
      </c>
      <c r="B13" s="75" t="s">
        <v>83</v>
      </c>
      <c r="C13" s="20">
        <f t="shared" si="0"/>
        <v>7</v>
      </c>
      <c r="D13" s="24" t="s">
        <v>118</v>
      </c>
      <c r="E13" s="20" t="s">
        <v>119</v>
      </c>
      <c r="F13" s="20">
        <v>130</v>
      </c>
      <c r="G13" s="20" t="s">
        <v>91</v>
      </c>
      <c r="H13" s="23" t="s">
        <v>120</v>
      </c>
      <c r="I13" s="23" t="s">
        <v>121</v>
      </c>
      <c r="J13" s="23" t="s">
        <v>87</v>
      </c>
      <c r="K13" s="23"/>
      <c r="L13" s="22" t="s">
        <v>122</v>
      </c>
      <c r="M13" s="22" t="s">
        <v>123</v>
      </c>
      <c r="N13" s="24">
        <v>1</v>
      </c>
      <c r="O13" s="25"/>
      <c r="P13" s="26">
        <v>43186</v>
      </c>
      <c r="Q13" s="25" t="s">
        <v>71</v>
      </c>
      <c r="R13" s="27" t="s">
        <v>72</v>
      </c>
    </row>
    <row r="14" spans="1:18" ht="79.900000000000006" hidden="1">
      <c r="A14" s="20" t="s">
        <v>34</v>
      </c>
      <c r="B14" s="75" t="s">
        <v>83</v>
      </c>
      <c r="C14" s="20">
        <f t="shared" si="0"/>
        <v>8</v>
      </c>
      <c r="D14" s="24" t="s">
        <v>124</v>
      </c>
      <c r="E14" s="20" t="s">
        <v>125</v>
      </c>
      <c r="F14" s="20">
        <v>190</v>
      </c>
      <c r="G14" s="20" t="s">
        <v>91</v>
      </c>
      <c r="H14" s="23" t="s">
        <v>126</v>
      </c>
      <c r="I14" s="23" t="s">
        <v>127</v>
      </c>
      <c r="J14" s="23" t="s">
        <v>87</v>
      </c>
      <c r="K14" s="23"/>
      <c r="L14" s="22" t="s">
        <v>116</v>
      </c>
      <c r="M14" s="22" t="s">
        <v>117</v>
      </c>
      <c r="N14" s="24">
        <v>1</v>
      </c>
      <c r="O14" s="25"/>
      <c r="P14" s="26">
        <v>43186</v>
      </c>
      <c r="Q14" s="25" t="s">
        <v>71</v>
      </c>
      <c r="R14" s="27" t="s">
        <v>72</v>
      </c>
    </row>
    <row r="15" spans="1:18" ht="79.900000000000006" hidden="1">
      <c r="A15" s="20" t="s">
        <v>34</v>
      </c>
      <c r="B15" s="112" t="s">
        <v>83</v>
      </c>
      <c r="C15" s="114">
        <f t="shared" si="0"/>
        <v>9</v>
      </c>
      <c r="D15" s="30" t="s">
        <v>128</v>
      </c>
      <c r="E15" s="20" t="s">
        <v>129</v>
      </c>
      <c r="F15" s="20">
        <v>210</v>
      </c>
      <c r="G15" s="20" t="s">
        <v>91</v>
      </c>
      <c r="H15" s="23" t="s">
        <v>130</v>
      </c>
      <c r="I15" s="23" t="s">
        <v>131</v>
      </c>
      <c r="J15" s="23" t="s">
        <v>87</v>
      </c>
      <c r="K15" s="23"/>
      <c r="L15" s="22" t="s">
        <v>132</v>
      </c>
      <c r="M15" s="22" t="s">
        <v>133</v>
      </c>
      <c r="N15" s="24">
        <v>1</v>
      </c>
      <c r="O15" s="25"/>
      <c r="P15" s="26">
        <v>43186</v>
      </c>
      <c r="Q15" s="25" t="s">
        <v>71</v>
      </c>
      <c r="R15" s="27" t="s">
        <v>72</v>
      </c>
    </row>
    <row r="16" spans="1:18" ht="79.900000000000006" hidden="1">
      <c r="A16" s="20" t="s">
        <v>34</v>
      </c>
      <c r="B16" s="113"/>
      <c r="C16" s="115"/>
      <c r="D16" s="30" t="s">
        <v>128</v>
      </c>
      <c r="E16" s="20" t="s">
        <v>129</v>
      </c>
      <c r="F16" s="20">
        <v>150</v>
      </c>
      <c r="G16" s="20" t="s">
        <v>91</v>
      </c>
      <c r="H16" s="23" t="s">
        <v>134</v>
      </c>
      <c r="I16" s="23" t="s">
        <v>135</v>
      </c>
      <c r="J16" s="23" t="s">
        <v>87</v>
      </c>
      <c r="K16" s="23"/>
      <c r="L16" s="22" t="s">
        <v>132</v>
      </c>
      <c r="M16" s="22" t="s">
        <v>133</v>
      </c>
      <c r="N16" s="24">
        <v>1</v>
      </c>
      <c r="O16" s="25"/>
      <c r="P16" s="26">
        <v>43186</v>
      </c>
      <c r="Q16" s="25" t="s">
        <v>71</v>
      </c>
      <c r="R16" s="27" t="s">
        <v>72</v>
      </c>
    </row>
    <row r="17" spans="1:18" ht="79.900000000000006" hidden="1">
      <c r="A17" s="20" t="s">
        <v>34</v>
      </c>
      <c r="B17" s="112" t="s">
        <v>83</v>
      </c>
      <c r="C17" s="114">
        <f>C15+1</f>
        <v>10</v>
      </c>
      <c r="D17" s="24" t="s">
        <v>136</v>
      </c>
      <c r="E17" s="20" t="s">
        <v>137</v>
      </c>
      <c r="F17" s="20">
        <v>170</v>
      </c>
      <c r="G17" s="20" t="s">
        <v>91</v>
      </c>
      <c r="H17" s="24" t="s">
        <v>138</v>
      </c>
      <c r="I17" s="23" t="s">
        <v>139</v>
      </c>
      <c r="J17" s="23" t="s">
        <v>87</v>
      </c>
      <c r="K17" s="23"/>
      <c r="L17" s="22" t="s">
        <v>140</v>
      </c>
      <c r="M17" s="22" t="s">
        <v>123</v>
      </c>
      <c r="N17" s="24">
        <v>0</v>
      </c>
      <c r="O17" s="25"/>
      <c r="P17" s="26">
        <v>43186</v>
      </c>
      <c r="Q17" s="25" t="s">
        <v>71</v>
      </c>
      <c r="R17" s="27" t="s">
        <v>72</v>
      </c>
    </row>
    <row r="18" spans="1:18" ht="79.900000000000006" hidden="1">
      <c r="A18" s="20" t="s">
        <v>34</v>
      </c>
      <c r="B18" s="113"/>
      <c r="C18" s="115"/>
      <c r="D18" s="24" t="s">
        <v>136</v>
      </c>
      <c r="E18" s="20" t="s">
        <v>137</v>
      </c>
      <c r="F18" s="20">
        <v>200</v>
      </c>
      <c r="G18" s="20" t="s">
        <v>91</v>
      </c>
      <c r="H18" s="24" t="s">
        <v>141</v>
      </c>
      <c r="I18" s="23" t="s">
        <v>142</v>
      </c>
      <c r="J18" s="23" t="s">
        <v>87</v>
      </c>
      <c r="K18" s="23"/>
      <c r="L18" s="22" t="s">
        <v>110</v>
      </c>
      <c r="M18" s="22" t="s">
        <v>123</v>
      </c>
      <c r="N18" s="24">
        <v>1</v>
      </c>
      <c r="O18" s="25"/>
      <c r="P18" s="26">
        <v>43186</v>
      </c>
      <c r="Q18" s="25" t="s">
        <v>71</v>
      </c>
      <c r="R18" s="27" t="s">
        <v>72</v>
      </c>
    </row>
    <row r="19" spans="1:18" ht="79.900000000000006" hidden="1">
      <c r="A19" s="20" t="s">
        <v>34</v>
      </c>
      <c r="B19" s="75" t="s">
        <v>83</v>
      </c>
      <c r="C19" s="20">
        <f>C17+1</f>
        <v>11</v>
      </c>
      <c r="D19" s="24" t="s">
        <v>143</v>
      </c>
      <c r="E19" s="20" t="s">
        <v>144</v>
      </c>
      <c r="F19" s="20">
        <v>200</v>
      </c>
      <c r="G19" s="20" t="s">
        <v>65</v>
      </c>
      <c r="H19" s="23" t="s">
        <v>145</v>
      </c>
      <c r="I19" s="23" t="s">
        <v>146</v>
      </c>
      <c r="J19" s="23" t="s">
        <v>87</v>
      </c>
      <c r="K19" s="23"/>
      <c r="L19" s="22" t="s">
        <v>116</v>
      </c>
      <c r="M19" s="22" t="s">
        <v>117</v>
      </c>
      <c r="N19" s="24">
        <v>1</v>
      </c>
      <c r="O19" s="25"/>
      <c r="P19" s="26">
        <v>43186</v>
      </c>
      <c r="Q19" s="25" t="s">
        <v>71</v>
      </c>
      <c r="R19" s="27" t="s">
        <v>72</v>
      </c>
    </row>
    <row r="20" spans="1:18" ht="79.900000000000006" hidden="1">
      <c r="A20" s="20" t="s">
        <v>34</v>
      </c>
      <c r="B20" s="75" t="s">
        <v>83</v>
      </c>
      <c r="C20" s="20">
        <f>C19+1</f>
        <v>12</v>
      </c>
      <c r="D20" s="24" t="s">
        <v>147</v>
      </c>
      <c r="E20" s="20" t="s">
        <v>148</v>
      </c>
      <c r="F20" s="20">
        <v>200</v>
      </c>
      <c r="G20" s="20" t="s">
        <v>91</v>
      </c>
      <c r="H20" s="23" t="s">
        <v>149</v>
      </c>
      <c r="I20" s="23" t="s">
        <v>150</v>
      </c>
      <c r="J20" s="23" t="s">
        <v>87</v>
      </c>
      <c r="K20" s="23"/>
      <c r="L20" s="22" t="s">
        <v>110</v>
      </c>
      <c r="M20" s="22" t="s">
        <v>151</v>
      </c>
      <c r="N20" s="24">
        <v>1</v>
      </c>
      <c r="O20" s="25"/>
      <c r="P20" s="26">
        <v>43186</v>
      </c>
      <c r="Q20" s="25" t="s">
        <v>71</v>
      </c>
      <c r="R20" s="27" t="s">
        <v>72</v>
      </c>
    </row>
    <row r="21" spans="1:18" ht="45.6" hidden="1">
      <c r="A21" s="20" t="s">
        <v>34</v>
      </c>
      <c r="B21" s="75" t="s">
        <v>83</v>
      </c>
      <c r="C21" s="20">
        <f t="shared" si="0"/>
        <v>13</v>
      </c>
      <c r="D21" s="24" t="s">
        <v>152</v>
      </c>
      <c r="E21" s="20" t="s">
        <v>119</v>
      </c>
      <c r="F21" s="20">
        <v>240</v>
      </c>
      <c r="G21" s="20" t="s">
        <v>91</v>
      </c>
      <c r="H21" s="23" t="s">
        <v>153</v>
      </c>
      <c r="I21" s="23" t="s">
        <v>154</v>
      </c>
      <c r="J21" s="23" t="s">
        <v>87</v>
      </c>
      <c r="K21" s="23"/>
      <c r="L21" s="22" t="s">
        <v>110</v>
      </c>
      <c r="M21" s="22" t="s">
        <v>151</v>
      </c>
      <c r="N21" s="24">
        <v>1</v>
      </c>
      <c r="O21" s="25"/>
      <c r="P21" s="26"/>
      <c r="Q21" s="25"/>
      <c r="R21" s="27"/>
    </row>
    <row r="22" spans="1:18" ht="79.900000000000006" hidden="1">
      <c r="A22" s="20" t="s">
        <v>34</v>
      </c>
      <c r="B22" s="75" t="s">
        <v>83</v>
      </c>
      <c r="C22" s="20">
        <f t="shared" si="0"/>
        <v>14</v>
      </c>
      <c r="D22" s="24" t="s">
        <v>155</v>
      </c>
      <c r="E22" s="20" t="s">
        <v>156</v>
      </c>
      <c r="F22" s="20">
        <v>155</v>
      </c>
      <c r="G22" s="20" t="s">
        <v>91</v>
      </c>
      <c r="H22" s="23" t="s">
        <v>157</v>
      </c>
      <c r="I22" s="23" t="s">
        <v>158</v>
      </c>
      <c r="J22" s="23" t="s">
        <v>87</v>
      </c>
      <c r="K22" s="23"/>
      <c r="L22" s="22" t="s">
        <v>132</v>
      </c>
      <c r="M22" s="22" t="s">
        <v>133</v>
      </c>
      <c r="N22" s="24">
        <v>1</v>
      </c>
      <c r="O22" s="25"/>
      <c r="P22" s="26">
        <v>43186</v>
      </c>
      <c r="Q22" s="25" t="s">
        <v>71</v>
      </c>
      <c r="R22" s="27" t="s">
        <v>72</v>
      </c>
    </row>
    <row r="23" spans="1:18" ht="79.900000000000006" hidden="1">
      <c r="A23" s="20" t="s">
        <v>34</v>
      </c>
      <c r="B23" s="75" t="s">
        <v>83</v>
      </c>
      <c r="C23" s="20">
        <f t="shared" si="0"/>
        <v>15</v>
      </c>
      <c r="D23" s="24" t="s">
        <v>159</v>
      </c>
      <c r="E23" s="20" t="s">
        <v>160</v>
      </c>
      <c r="F23" s="20">
        <v>105</v>
      </c>
      <c r="G23" s="20" t="s">
        <v>91</v>
      </c>
      <c r="H23" s="23" t="s">
        <v>161</v>
      </c>
      <c r="I23" s="23" t="s">
        <v>162</v>
      </c>
      <c r="J23" s="23" t="s">
        <v>87</v>
      </c>
      <c r="K23" s="23"/>
      <c r="L23" s="22" t="s">
        <v>132</v>
      </c>
      <c r="M23" s="22" t="s">
        <v>133</v>
      </c>
      <c r="N23" s="24">
        <v>0</v>
      </c>
      <c r="O23" s="25"/>
      <c r="P23" s="26">
        <v>43186</v>
      </c>
      <c r="Q23" s="25" t="s">
        <v>71</v>
      </c>
      <c r="R23" s="27" t="s">
        <v>72</v>
      </c>
    </row>
    <row r="24" spans="1:18" ht="45.6" hidden="1">
      <c r="A24" s="20" t="s">
        <v>34</v>
      </c>
      <c r="B24" s="75" t="s">
        <v>83</v>
      </c>
      <c r="C24" s="20">
        <f t="shared" si="0"/>
        <v>16</v>
      </c>
      <c r="D24" s="24" t="s">
        <v>163</v>
      </c>
      <c r="E24" s="20" t="s">
        <v>164</v>
      </c>
      <c r="F24" s="20">
        <v>175</v>
      </c>
      <c r="G24" s="20" t="s">
        <v>91</v>
      </c>
      <c r="H24" s="23" t="s">
        <v>165</v>
      </c>
      <c r="I24" s="23" t="s">
        <v>166</v>
      </c>
      <c r="J24" s="23" t="s">
        <v>87</v>
      </c>
      <c r="K24" s="23" t="s">
        <v>167</v>
      </c>
      <c r="L24" s="22" t="s">
        <v>133</v>
      </c>
      <c r="M24" s="22" t="s">
        <v>132</v>
      </c>
      <c r="N24" s="24">
        <v>1</v>
      </c>
      <c r="O24" s="25"/>
      <c r="P24" s="26"/>
      <c r="Q24" s="25"/>
      <c r="R24" s="27"/>
    </row>
    <row r="25" spans="1:18" ht="45.6" hidden="1">
      <c r="A25" s="20" t="s">
        <v>34</v>
      </c>
      <c r="B25" s="75" t="s">
        <v>83</v>
      </c>
      <c r="C25" s="20">
        <f t="shared" si="0"/>
        <v>17</v>
      </c>
      <c r="D25" s="24" t="s">
        <v>168</v>
      </c>
      <c r="E25" s="20" t="s">
        <v>169</v>
      </c>
      <c r="F25" s="20">
        <v>180</v>
      </c>
      <c r="G25" s="20" t="s">
        <v>91</v>
      </c>
      <c r="H25" s="23" t="s">
        <v>165</v>
      </c>
      <c r="I25" s="23" t="s">
        <v>166</v>
      </c>
      <c r="J25" s="23" t="s">
        <v>87</v>
      </c>
      <c r="K25" s="23" t="s">
        <v>167</v>
      </c>
      <c r="L25" s="22" t="s">
        <v>133</v>
      </c>
      <c r="M25" s="22" t="s">
        <v>132</v>
      </c>
      <c r="N25" s="24">
        <v>1</v>
      </c>
      <c r="O25" s="25"/>
      <c r="P25" s="26"/>
      <c r="Q25" s="25"/>
      <c r="R25" s="27"/>
    </row>
    <row r="26" spans="1:18" ht="45.6" hidden="1">
      <c r="A26" s="20" t="s">
        <v>34</v>
      </c>
      <c r="B26" s="75" t="s">
        <v>83</v>
      </c>
      <c r="C26" s="20">
        <f t="shared" si="0"/>
        <v>18</v>
      </c>
      <c r="D26" s="24" t="s">
        <v>170</v>
      </c>
      <c r="E26" s="20" t="s">
        <v>171</v>
      </c>
      <c r="F26" s="20">
        <v>170</v>
      </c>
      <c r="G26" s="20" t="s">
        <v>91</v>
      </c>
      <c r="H26" s="23" t="s">
        <v>165</v>
      </c>
      <c r="I26" s="23" t="s">
        <v>172</v>
      </c>
      <c r="J26" s="23" t="s">
        <v>87</v>
      </c>
      <c r="K26" s="23" t="s">
        <v>167</v>
      </c>
      <c r="L26" s="22" t="s">
        <v>133</v>
      </c>
      <c r="M26" s="22" t="s">
        <v>132</v>
      </c>
      <c r="N26" s="24">
        <v>1</v>
      </c>
      <c r="O26" s="25"/>
      <c r="P26" s="26"/>
      <c r="Q26" s="25"/>
      <c r="R26" s="27"/>
    </row>
    <row r="27" spans="1:18" ht="45.6" hidden="1">
      <c r="A27" s="20" t="s">
        <v>34</v>
      </c>
      <c r="B27" s="75" t="s">
        <v>83</v>
      </c>
      <c r="C27" s="20">
        <f t="shared" si="0"/>
        <v>19</v>
      </c>
      <c r="D27" s="24" t="s">
        <v>173</v>
      </c>
      <c r="E27" s="20" t="s">
        <v>174</v>
      </c>
      <c r="F27" s="20">
        <v>300</v>
      </c>
      <c r="G27" s="20" t="s">
        <v>91</v>
      </c>
      <c r="H27" s="23" t="s">
        <v>165</v>
      </c>
      <c r="I27" s="23" t="s">
        <v>172</v>
      </c>
      <c r="J27" s="23" t="s">
        <v>87</v>
      </c>
      <c r="K27" s="23" t="s">
        <v>167</v>
      </c>
      <c r="L27" s="22" t="s">
        <v>133</v>
      </c>
      <c r="M27" s="22" t="s">
        <v>132</v>
      </c>
      <c r="N27" s="24">
        <v>1</v>
      </c>
      <c r="O27" s="25"/>
      <c r="P27" s="26"/>
      <c r="Q27" s="25"/>
      <c r="R27" s="27"/>
    </row>
    <row r="28" spans="1:18" ht="79.900000000000006" hidden="1">
      <c r="A28" s="20" t="s">
        <v>34</v>
      </c>
      <c r="B28" s="75" t="s">
        <v>83</v>
      </c>
      <c r="C28" s="20">
        <f t="shared" si="0"/>
        <v>20</v>
      </c>
      <c r="D28" s="24" t="s">
        <v>175</v>
      </c>
      <c r="E28" s="20" t="s">
        <v>176</v>
      </c>
      <c r="F28" s="20">
        <v>170</v>
      </c>
      <c r="G28" s="20" t="s">
        <v>91</v>
      </c>
      <c r="H28" s="23" t="s">
        <v>177</v>
      </c>
      <c r="I28" s="23" t="s">
        <v>178</v>
      </c>
      <c r="J28" s="23" t="s">
        <v>87</v>
      </c>
      <c r="K28" s="23" t="s">
        <v>179</v>
      </c>
      <c r="L28" s="22" t="s">
        <v>133</v>
      </c>
      <c r="M28" s="22" t="s">
        <v>132</v>
      </c>
      <c r="N28" s="24">
        <v>1</v>
      </c>
      <c r="O28" s="25"/>
      <c r="P28" s="26">
        <v>43186</v>
      </c>
      <c r="Q28" s="25" t="s">
        <v>71</v>
      </c>
      <c r="R28" s="27" t="s">
        <v>72</v>
      </c>
    </row>
    <row r="29" spans="1:18" ht="79.900000000000006" hidden="1">
      <c r="A29" s="20" t="s">
        <v>34</v>
      </c>
      <c r="B29" s="75" t="s">
        <v>83</v>
      </c>
      <c r="C29" s="20">
        <f t="shared" si="0"/>
        <v>21</v>
      </c>
      <c r="D29" s="24" t="s">
        <v>180</v>
      </c>
      <c r="E29" s="20" t="s">
        <v>181</v>
      </c>
      <c r="F29" s="20">
        <v>230</v>
      </c>
      <c r="G29" s="20" t="s">
        <v>91</v>
      </c>
      <c r="H29" s="23" t="s">
        <v>182</v>
      </c>
      <c r="I29" s="23" t="s">
        <v>183</v>
      </c>
      <c r="J29" s="23" t="s">
        <v>87</v>
      </c>
      <c r="K29" s="23"/>
      <c r="L29" s="22" t="s">
        <v>133</v>
      </c>
      <c r="M29" s="22" t="s">
        <v>132</v>
      </c>
      <c r="N29" s="24">
        <v>1</v>
      </c>
      <c r="O29" s="25"/>
      <c r="P29" s="26">
        <v>43186</v>
      </c>
      <c r="Q29" s="25" t="s">
        <v>71</v>
      </c>
      <c r="R29" s="27" t="s">
        <v>72</v>
      </c>
    </row>
    <row r="30" spans="1:18" ht="79.900000000000006" hidden="1">
      <c r="A30" s="20" t="s">
        <v>34</v>
      </c>
      <c r="B30" s="75" t="s">
        <v>83</v>
      </c>
      <c r="C30" s="20">
        <f t="shared" si="0"/>
        <v>22</v>
      </c>
      <c r="D30" s="24" t="s">
        <v>184</v>
      </c>
      <c r="E30" s="20" t="s">
        <v>185</v>
      </c>
      <c r="F30" s="20">
        <v>140</v>
      </c>
      <c r="G30" s="20" t="s">
        <v>91</v>
      </c>
      <c r="H30" s="23" t="s">
        <v>177</v>
      </c>
      <c r="I30" s="23" t="s">
        <v>186</v>
      </c>
      <c r="J30" s="23" t="s">
        <v>87</v>
      </c>
      <c r="K30" s="23" t="s">
        <v>187</v>
      </c>
      <c r="L30" s="22" t="s">
        <v>133</v>
      </c>
      <c r="M30" s="22" t="s">
        <v>132</v>
      </c>
      <c r="N30" s="24">
        <v>1</v>
      </c>
      <c r="O30" s="25"/>
      <c r="P30" s="26">
        <v>43186</v>
      </c>
      <c r="Q30" s="25" t="s">
        <v>71</v>
      </c>
      <c r="R30" s="27" t="s">
        <v>72</v>
      </c>
    </row>
    <row r="31" spans="1:18" ht="79.900000000000006" hidden="1">
      <c r="A31" s="20" t="s">
        <v>34</v>
      </c>
      <c r="B31" s="75" t="s">
        <v>83</v>
      </c>
      <c r="C31" s="20">
        <f t="shared" si="0"/>
        <v>23</v>
      </c>
      <c r="D31" s="24" t="s">
        <v>188</v>
      </c>
      <c r="E31" s="28"/>
      <c r="F31" s="28"/>
      <c r="G31" s="28"/>
      <c r="H31" s="23" t="s">
        <v>189</v>
      </c>
      <c r="I31" s="23" t="s">
        <v>190</v>
      </c>
      <c r="J31" s="24" t="s">
        <v>191</v>
      </c>
      <c r="K31" s="23"/>
      <c r="L31" s="22" t="s">
        <v>192</v>
      </c>
      <c r="M31" s="22"/>
      <c r="N31" s="24">
        <v>0</v>
      </c>
      <c r="O31" s="25"/>
      <c r="P31" s="26">
        <v>43186</v>
      </c>
      <c r="Q31" s="25" t="s">
        <v>71</v>
      </c>
      <c r="R31" s="27" t="s">
        <v>72</v>
      </c>
    </row>
    <row r="32" spans="1:18" ht="79.900000000000006" hidden="1">
      <c r="A32" s="20" t="s">
        <v>34</v>
      </c>
      <c r="B32" s="75" t="s">
        <v>83</v>
      </c>
      <c r="C32" s="20">
        <f t="shared" si="0"/>
        <v>24</v>
      </c>
      <c r="D32" s="24" t="s">
        <v>193</v>
      </c>
      <c r="E32" s="20" t="s">
        <v>194</v>
      </c>
      <c r="F32" s="20">
        <v>80</v>
      </c>
      <c r="G32" s="20" t="s">
        <v>65</v>
      </c>
      <c r="H32" s="23" t="s">
        <v>195</v>
      </c>
      <c r="I32" s="23" t="s">
        <v>196</v>
      </c>
      <c r="J32" s="31"/>
      <c r="K32" s="23" t="s">
        <v>197</v>
      </c>
      <c r="L32" s="22"/>
      <c r="M32" s="22"/>
      <c r="N32" s="24">
        <v>0</v>
      </c>
      <c r="O32" s="25"/>
      <c r="P32" s="26">
        <v>43186</v>
      </c>
      <c r="Q32" s="25" t="s">
        <v>71</v>
      </c>
      <c r="R32" s="27" t="s">
        <v>72</v>
      </c>
    </row>
    <row r="33" spans="1:18" ht="79.900000000000006" hidden="1">
      <c r="A33" s="20" t="s">
        <v>34</v>
      </c>
      <c r="B33" s="75" t="s">
        <v>83</v>
      </c>
      <c r="C33" s="20">
        <f t="shared" si="0"/>
        <v>25</v>
      </c>
      <c r="D33" s="24" t="s">
        <v>198</v>
      </c>
      <c r="E33" s="20" t="s">
        <v>199</v>
      </c>
      <c r="F33" s="20">
        <v>105</v>
      </c>
      <c r="G33" s="20" t="s">
        <v>65</v>
      </c>
      <c r="H33" s="23" t="s">
        <v>200</v>
      </c>
      <c r="I33" s="23" t="s">
        <v>201</v>
      </c>
      <c r="J33" s="24" t="s">
        <v>202</v>
      </c>
      <c r="K33" s="23"/>
      <c r="L33" s="22" t="s">
        <v>69</v>
      </c>
      <c r="M33" s="22" t="s">
        <v>69</v>
      </c>
      <c r="N33" s="24">
        <v>1</v>
      </c>
      <c r="O33" s="25"/>
      <c r="P33" s="26">
        <v>43186</v>
      </c>
      <c r="Q33" s="25" t="s">
        <v>71</v>
      </c>
      <c r="R33" s="27" t="s">
        <v>72</v>
      </c>
    </row>
    <row r="34" spans="1:18" ht="45.6" hidden="1">
      <c r="A34" s="20" t="s">
        <v>34</v>
      </c>
      <c r="B34" s="75" t="s">
        <v>83</v>
      </c>
      <c r="C34" s="20">
        <f t="shared" si="0"/>
        <v>26</v>
      </c>
      <c r="D34" s="24" t="s">
        <v>203</v>
      </c>
      <c r="E34" s="20" t="s">
        <v>204</v>
      </c>
      <c r="F34" s="20">
        <v>130</v>
      </c>
      <c r="G34" s="20" t="s">
        <v>65</v>
      </c>
      <c r="H34" s="23" t="s">
        <v>200</v>
      </c>
      <c r="I34" s="23" t="s">
        <v>201</v>
      </c>
      <c r="J34" s="23" t="s">
        <v>205</v>
      </c>
      <c r="K34" s="23" t="s">
        <v>206</v>
      </c>
      <c r="L34" s="22" t="s">
        <v>69</v>
      </c>
      <c r="M34" s="22" t="s">
        <v>69</v>
      </c>
      <c r="N34" s="24">
        <v>1</v>
      </c>
      <c r="O34" s="25"/>
      <c r="P34" s="26"/>
      <c r="Q34" s="25"/>
      <c r="R34" s="27"/>
    </row>
    <row r="35" spans="1:18" ht="45.6" hidden="1">
      <c r="A35" s="20" t="s">
        <v>34</v>
      </c>
      <c r="B35" s="75" t="s">
        <v>83</v>
      </c>
      <c r="C35" s="20">
        <f t="shared" si="0"/>
        <v>27</v>
      </c>
      <c r="D35" s="24" t="s">
        <v>207</v>
      </c>
      <c r="E35" s="20" t="s">
        <v>208</v>
      </c>
      <c r="F35" s="20">
        <v>50</v>
      </c>
      <c r="G35" s="20" t="s">
        <v>65</v>
      </c>
      <c r="H35" s="23" t="s">
        <v>200</v>
      </c>
      <c r="I35" s="23" t="s">
        <v>201</v>
      </c>
      <c r="J35" s="23" t="s">
        <v>205</v>
      </c>
      <c r="K35" s="23" t="s">
        <v>206</v>
      </c>
      <c r="L35" s="22" t="s">
        <v>69</v>
      </c>
      <c r="M35" s="22" t="s">
        <v>69</v>
      </c>
      <c r="N35" s="24">
        <v>1</v>
      </c>
      <c r="O35" s="25"/>
      <c r="P35" s="26"/>
      <c r="Q35" s="25"/>
      <c r="R35" s="27"/>
    </row>
    <row r="36" spans="1:18" ht="79.900000000000006" hidden="1">
      <c r="A36" s="20" t="s">
        <v>34</v>
      </c>
      <c r="B36" s="75" t="s">
        <v>83</v>
      </c>
      <c r="C36" s="20">
        <f t="shared" si="0"/>
        <v>28</v>
      </c>
      <c r="D36" s="24" t="s">
        <v>209</v>
      </c>
      <c r="E36" s="20" t="s">
        <v>210</v>
      </c>
      <c r="F36" s="20">
        <v>120</v>
      </c>
      <c r="G36" s="20" t="s">
        <v>65</v>
      </c>
      <c r="H36" s="23" t="s">
        <v>211</v>
      </c>
      <c r="I36" s="23" t="s">
        <v>201</v>
      </c>
      <c r="J36" s="24" t="s">
        <v>202</v>
      </c>
      <c r="K36" s="23"/>
      <c r="L36" s="22" t="s">
        <v>69</v>
      </c>
      <c r="M36" s="22" t="s">
        <v>69</v>
      </c>
      <c r="N36" s="24">
        <v>1</v>
      </c>
      <c r="O36" s="25"/>
      <c r="P36" s="26">
        <v>43186</v>
      </c>
      <c r="Q36" s="25" t="s">
        <v>71</v>
      </c>
      <c r="R36" s="27" t="s">
        <v>72</v>
      </c>
    </row>
    <row r="37" spans="1:18" ht="79.900000000000006" hidden="1">
      <c r="A37" s="20" t="s">
        <v>34</v>
      </c>
      <c r="B37" s="75" t="s">
        <v>83</v>
      </c>
      <c r="C37" s="20">
        <f t="shared" si="0"/>
        <v>29</v>
      </c>
      <c r="D37" s="24" t="s">
        <v>212</v>
      </c>
      <c r="E37" s="20" t="s">
        <v>213</v>
      </c>
      <c r="F37" s="20">
        <v>55</v>
      </c>
      <c r="G37" s="20" t="s">
        <v>65</v>
      </c>
      <c r="H37" s="23" t="s">
        <v>200</v>
      </c>
      <c r="I37" s="23" t="s">
        <v>201</v>
      </c>
      <c r="J37" s="24" t="s">
        <v>202</v>
      </c>
      <c r="K37" s="23"/>
      <c r="L37" s="22" t="s">
        <v>69</v>
      </c>
      <c r="M37" s="22" t="s">
        <v>69</v>
      </c>
      <c r="N37" s="24">
        <v>1</v>
      </c>
      <c r="O37" s="25"/>
      <c r="P37" s="26">
        <v>43186</v>
      </c>
      <c r="Q37" s="25" t="s">
        <v>71</v>
      </c>
      <c r="R37" s="27" t="s">
        <v>72</v>
      </c>
    </row>
    <row r="38" spans="1:18" ht="79.900000000000006" hidden="1">
      <c r="A38" s="20" t="s">
        <v>34</v>
      </c>
      <c r="B38" s="75" t="s">
        <v>83</v>
      </c>
      <c r="C38" s="20">
        <f t="shared" si="0"/>
        <v>30</v>
      </c>
      <c r="D38" s="24" t="s">
        <v>214</v>
      </c>
      <c r="E38" s="20" t="s">
        <v>215</v>
      </c>
      <c r="F38" s="22">
        <v>120</v>
      </c>
      <c r="G38" s="22" t="s">
        <v>65</v>
      </c>
      <c r="H38" s="23" t="s">
        <v>211</v>
      </c>
      <c r="I38" s="23" t="s">
        <v>201</v>
      </c>
      <c r="J38" s="23" t="s">
        <v>205</v>
      </c>
      <c r="K38" s="23" t="s">
        <v>206</v>
      </c>
      <c r="L38" s="22" t="s">
        <v>69</v>
      </c>
      <c r="M38" s="22" t="s">
        <v>69</v>
      </c>
      <c r="N38" s="24">
        <v>1</v>
      </c>
      <c r="O38" s="25"/>
      <c r="P38" s="26">
        <v>43186</v>
      </c>
      <c r="Q38" s="25" t="s">
        <v>71</v>
      </c>
      <c r="R38" s="27" t="s">
        <v>72</v>
      </c>
    </row>
    <row r="39" spans="1:18" ht="79.900000000000006" hidden="1">
      <c r="A39" s="20" t="s">
        <v>34</v>
      </c>
      <c r="B39" s="75" t="s">
        <v>83</v>
      </c>
      <c r="C39" s="20">
        <f t="shared" si="0"/>
        <v>31</v>
      </c>
      <c r="D39" s="24" t="s">
        <v>216</v>
      </c>
      <c r="E39" s="20" t="s">
        <v>217</v>
      </c>
      <c r="F39" s="22">
        <v>55</v>
      </c>
      <c r="G39" s="22" t="s">
        <v>65</v>
      </c>
      <c r="H39" s="23" t="s">
        <v>200</v>
      </c>
      <c r="I39" s="23" t="s">
        <v>201</v>
      </c>
      <c r="J39" s="23" t="s">
        <v>205</v>
      </c>
      <c r="K39" s="23" t="s">
        <v>206</v>
      </c>
      <c r="L39" s="22" t="s">
        <v>69</v>
      </c>
      <c r="M39" s="22" t="s">
        <v>69</v>
      </c>
      <c r="N39" s="24">
        <v>1</v>
      </c>
      <c r="O39" s="25"/>
      <c r="P39" s="26">
        <v>43186</v>
      </c>
      <c r="Q39" s="25" t="s">
        <v>71</v>
      </c>
      <c r="R39" s="27" t="s">
        <v>72</v>
      </c>
    </row>
    <row r="40" spans="1:18" ht="79.900000000000006" hidden="1">
      <c r="A40" s="20" t="s">
        <v>34</v>
      </c>
      <c r="B40" s="75" t="s">
        <v>83</v>
      </c>
      <c r="C40" s="20">
        <f t="shared" si="0"/>
        <v>32</v>
      </c>
      <c r="D40" s="24" t="s">
        <v>218</v>
      </c>
      <c r="E40" s="20" t="s">
        <v>219</v>
      </c>
      <c r="F40" s="22">
        <v>60</v>
      </c>
      <c r="G40" s="22" t="s">
        <v>65</v>
      </c>
      <c r="H40" s="23" t="s">
        <v>211</v>
      </c>
      <c r="I40" s="23" t="s">
        <v>220</v>
      </c>
      <c r="J40" s="23" t="s">
        <v>205</v>
      </c>
      <c r="K40" s="23" t="s">
        <v>206</v>
      </c>
      <c r="L40" s="22" t="s">
        <v>69</v>
      </c>
      <c r="M40" s="22" t="s">
        <v>69</v>
      </c>
      <c r="N40" s="24">
        <v>1</v>
      </c>
      <c r="O40" s="25"/>
      <c r="P40" s="26"/>
      <c r="Q40" s="25"/>
      <c r="R40" s="27"/>
    </row>
    <row r="41" spans="1:18" ht="79.900000000000006" hidden="1">
      <c r="A41" s="20" t="s">
        <v>34</v>
      </c>
      <c r="B41" s="75" t="s">
        <v>83</v>
      </c>
      <c r="C41" s="20">
        <f t="shared" si="0"/>
        <v>33</v>
      </c>
      <c r="D41" s="24" t="s">
        <v>221</v>
      </c>
      <c r="E41" s="20" t="s">
        <v>222</v>
      </c>
      <c r="F41" s="22">
        <v>60</v>
      </c>
      <c r="G41" s="22" t="s">
        <v>65</v>
      </c>
      <c r="H41" s="23" t="s">
        <v>211</v>
      </c>
      <c r="I41" s="23" t="s">
        <v>220</v>
      </c>
      <c r="J41" s="23" t="s">
        <v>223</v>
      </c>
      <c r="K41" s="23" t="s">
        <v>206</v>
      </c>
      <c r="L41" s="22" t="s">
        <v>69</v>
      </c>
      <c r="M41" s="22" t="s">
        <v>69</v>
      </c>
      <c r="N41" s="24">
        <v>1</v>
      </c>
      <c r="O41" s="25"/>
      <c r="P41" s="26">
        <v>43186</v>
      </c>
      <c r="Q41" s="25" t="s">
        <v>71</v>
      </c>
      <c r="R41" s="27" t="s">
        <v>72</v>
      </c>
    </row>
    <row r="42" spans="1:18" ht="79.900000000000006" hidden="1">
      <c r="A42" s="20" t="s">
        <v>34</v>
      </c>
      <c r="B42" s="75" t="s">
        <v>83</v>
      </c>
      <c r="C42" s="20">
        <f t="shared" si="0"/>
        <v>34</v>
      </c>
      <c r="D42" s="32" t="s">
        <v>224</v>
      </c>
      <c r="E42" s="20" t="s">
        <v>225</v>
      </c>
      <c r="F42" s="22">
        <v>120</v>
      </c>
      <c r="G42" s="22" t="s">
        <v>65</v>
      </c>
      <c r="H42" s="23" t="s">
        <v>211</v>
      </c>
      <c r="I42" s="23" t="s">
        <v>220</v>
      </c>
      <c r="J42" s="23" t="s">
        <v>226</v>
      </c>
      <c r="K42" s="23"/>
      <c r="L42" s="22" t="s">
        <v>69</v>
      </c>
      <c r="M42" s="22" t="s">
        <v>69</v>
      </c>
      <c r="N42" s="24">
        <v>1</v>
      </c>
      <c r="O42" s="25"/>
      <c r="P42" s="26"/>
      <c r="Q42" s="25"/>
      <c r="R42" s="27"/>
    </row>
    <row r="43" spans="1:18" ht="79.900000000000006" hidden="1">
      <c r="A43" s="20" t="s">
        <v>34</v>
      </c>
      <c r="B43" s="75" t="s">
        <v>83</v>
      </c>
      <c r="C43" s="20">
        <f t="shared" si="0"/>
        <v>35</v>
      </c>
      <c r="D43" s="32" t="s">
        <v>227</v>
      </c>
      <c r="E43" s="20" t="s">
        <v>228</v>
      </c>
      <c r="F43" s="22">
        <v>120</v>
      </c>
      <c r="G43" s="22" t="s">
        <v>65</v>
      </c>
      <c r="H43" s="23" t="s">
        <v>211</v>
      </c>
      <c r="I43" s="23" t="s">
        <v>220</v>
      </c>
      <c r="J43" s="23" t="s">
        <v>226</v>
      </c>
      <c r="K43" s="23"/>
      <c r="L43" s="22" t="s">
        <v>69</v>
      </c>
      <c r="M43" s="22" t="s">
        <v>69</v>
      </c>
      <c r="N43" s="24">
        <v>1</v>
      </c>
      <c r="O43" s="25"/>
      <c r="P43" s="26"/>
      <c r="Q43" s="25"/>
      <c r="R43" s="27"/>
    </row>
    <row r="44" spans="1:18" ht="102.6" hidden="1">
      <c r="A44" s="20" t="s">
        <v>34</v>
      </c>
      <c r="B44" s="75" t="s">
        <v>83</v>
      </c>
      <c r="C44" s="20">
        <f t="shared" si="0"/>
        <v>36</v>
      </c>
      <c r="D44" s="24" t="s">
        <v>229</v>
      </c>
      <c r="E44" s="20" t="s">
        <v>230</v>
      </c>
      <c r="F44" s="22">
        <v>145</v>
      </c>
      <c r="G44" s="22" t="s">
        <v>65</v>
      </c>
      <c r="H44" s="23" t="s">
        <v>231</v>
      </c>
      <c r="I44" s="23" t="s">
        <v>232</v>
      </c>
      <c r="J44" s="23" t="s">
        <v>233</v>
      </c>
      <c r="K44" s="23"/>
      <c r="L44" s="22" t="s">
        <v>234</v>
      </c>
      <c r="M44" s="22" t="s">
        <v>117</v>
      </c>
      <c r="N44" s="24">
        <v>0</v>
      </c>
      <c r="O44" s="25"/>
      <c r="P44" s="26"/>
      <c r="Q44" s="25"/>
      <c r="R44" s="27"/>
    </row>
    <row r="45" spans="1:18" ht="79.900000000000006" hidden="1">
      <c r="A45" s="20" t="s">
        <v>34</v>
      </c>
      <c r="B45" s="75" t="s">
        <v>83</v>
      </c>
      <c r="C45" s="20">
        <f t="shared" si="0"/>
        <v>37</v>
      </c>
      <c r="D45" s="24" t="s">
        <v>235</v>
      </c>
      <c r="E45" s="20" t="s">
        <v>236</v>
      </c>
      <c r="F45" s="22">
        <v>30</v>
      </c>
      <c r="G45" s="22" t="s">
        <v>65</v>
      </c>
      <c r="H45" s="23" t="s">
        <v>211</v>
      </c>
      <c r="I45" s="23" t="s">
        <v>220</v>
      </c>
      <c r="J45" s="23" t="s">
        <v>233</v>
      </c>
      <c r="K45" s="23"/>
      <c r="L45" s="22" t="s">
        <v>69</v>
      </c>
      <c r="M45" s="22" t="s">
        <v>69</v>
      </c>
      <c r="N45" s="24">
        <v>1</v>
      </c>
      <c r="O45" s="25"/>
      <c r="P45" s="26"/>
      <c r="Q45" s="25"/>
      <c r="R45" s="27"/>
    </row>
    <row r="46" spans="1:18" ht="79.900000000000006" hidden="1">
      <c r="A46" s="20" t="s">
        <v>34</v>
      </c>
      <c r="B46" s="75" t="s">
        <v>83</v>
      </c>
      <c r="C46" s="20">
        <f t="shared" si="0"/>
        <v>38</v>
      </c>
      <c r="D46" s="24" t="s">
        <v>237</v>
      </c>
      <c r="E46" s="20" t="s">
        <v>238</v>
      </c>
      <c r="F46" s="22">
        <v>30</v>
      </c>
      <c r="G46" s="22" t="s">
        <v>65</v>
      </c>
      <c r="H46" s="23" t="s">
        <v>211</v>
      </c>
      <c r="I46" s="23" t="s">
        <v>220</v>
      </c>
      <c r="J46" s="23" t="s">
        <v>233</v>
      </c>
      <c r="K46" s="23"/>
      <c r="L46" s="22" t="s">
        <v>69</v>
      </c>
      <c r="M46" s="22" t="s">
        <v>69</v>
      </c>
      <c r="N46" s="24">
        <v>1</v>
      </c>
      <c r="O46" s="25"/>
      <c r="P46" s="26"/>
      <c r="Q46" s="25"/>
      <c r="R46" s="27"/>
    </row>
    <row r="47" spans="1:18" ht="34.15" hidden="1">
      <c r="A47" s="20" t="s">
        <v>34</v>
      </c>
      <c r="B47" s="75" t="s">
        <v>83</v>
      </c>
      <c r="C47" s="20">
        <f t="shared" si="0"/>
        <v>39</v>
      </c>
      <c r="D47" s="32" t="s">
        <v>239</v>
      </c>
      <c r="E47" s="20" t="s">
        <v>240</v>
      </c>
      <c r="F47" s="22">
        <v>140</v>
      </c>
      <c r="G47" s="22" t="s">
        <v>91</v>
      </c>
      <c r="H47" s="23" t="s">
        <v>211</v>
      </c>
      <c r="I47" s="23" t="s">
        <v>241</v>
      </c>
      <c r="J47" s="23" t="s">
        <v>233</v>
      </c>
      <c r="K47" s="23"/>
      <c r="L47" s="22" t="s">
        <v>69</v>
      </c>
      <c r="M47" s="22" t="s">
        <v>69</v>
      </c>
      <c r="N47" s="24">
        <v>1</v>
      </c>
      <c r="O47" s="25"/>
      <c r="P47" s="26"/>
      <c r="Q47" s="25"/>
      <c r="R47" s="27"/>
    </row>
    <row r="48" spans="1:18" ht="79.900000000000006" hidden="1">
      <c r="A48" s="20" t="s">
        <v>34</v>
      </c>
      <c r="B48" s="75" t="s">
        <v>83</v>
      </c>
      <c r="C48" s="20">
        <f t="shared" si="0"/>
        <v>40</v>
      </c>
      <c r="D48" s="32" t="s">
        <v>242</v>
      </c>
      <c r="E48" s="20" t="s">
        <v>243</v>
      </c>
      <c r="F48" s="22">
        <v>55</v>
      </c>
      <c r="G48" s="22" t="s">
        <v>65</v>
      </c>
      <c r="H48" s="23" t="s">
        <v>200</v>
      </c>
      <c r="I48" s="23" t="s">
        <v>244</v>
      </c>
      <c r="J48" s="23" t="s">
        <v>233</v>
      </c>
      <c r="K48" s="23"/>
      <c r="L48" s="22" t="s">
        <v>69</v>
      </c>
      <c r="M48" s="22" t="s">
        <v>69</v>
      </c>
      <c r="N48" s="24">
        <v>1</v>
      </c>
      <c r="O48" s="25"/>
      <c r="P48" s="26"/>
      <c r="Q48" s="25"/>
      <c r="R48" s="27"/>
    </row>
    <row r="49" spans="1:18" ht="79.900000000000006" hidden="1">
      <c r="A49" s="20" t="s">
        <v>34</v>
      </c>
      <c r="B49" s="75" t="s">
        <v>83</v>
      </c>
      <c r="C49" s="20">
        <f t="shared" si="0"/>
        <v>41</v>
      </c>
      <c r="D49" s="32" t="s">
        <v>245</v>
      </c>
      <c r="E49" s="20" t="s">
        <v>246</v>
      </c>
      <c r="F49" s="22">
        <v>45</v>
      </c>
      <c r="G49" s="22" t="s">
        <v>65</v>
      </c>
      <c r="H49" s="23" t="s">
        <v>200</v>
      </c>
      <c r="I49" s="23" t="s">
        <v>247</v>
      </c>
      <c r="J49" s="23" t="s">
        <v>233</v>
      </c>
      <c r="K49" s="23"/>
      <c r="L49" s="22" t="s">
        <v>69</v>
      </c>
      <c r="M49" s="22" t="s">
        <v>69</v>
      </c>
      <c r="N49" s="24">
        <v>1</v>
      </c>
      <c r="O49" s="25"/>
      <c r="P49" s="26"/>
      <c r="Q49" s="25"/>
      <c r="R49" s="27"/>
    </row>
    <row r="50" spans="1:18" ht="79.900000000000006" hidden="1">
      <c r="A50" s="20" t="s">
        <v>34</v>
      </c>
      <c r="B50" s="75" t="s">
        <v>83</v>
      </c>
      <c r="C50" s="20">
        <f t="shared" si="0"/>
        <v>42</v>
      </c>
      <c r="D50" s="24" t="s">
        <v>248</v>
      </c>
      <c r="E50" s="20" t="s">
        <v>249</v>
      </c>
      <c r="F50" s="22">
        <v>150</v>
      </c>
      <c r="G50" s="22" t="s">
        <v>65</v>
      </c>
      <c r="H50" s="23" t="s">
        <v>250</v>
      </c>
      <c r="I50" s="23" t="s">
        <v>251</v>
      </c>
      <c r="J50" s="23" t="s">
        <v>233</v>
      </c>
      <c r="K50" s="23" t="s">
        <v>252</v>
      </c>
      <c r="L50" s="22" t="s">
        <v>116</v>
      </c>
      <c r="M50" s="22" t="s">
        <v>117</v>
      </c>
      <c r="N50" s="24">
        <v>0</v>
      </c>
      <c r="O50" s="25"/>
      <c r="P50" s="26">
        <v>43186</v>
      </c>
      <c r="Q50" s="25" t="s">
        <v>71</v>
      </c>
      <c r="R50" s="27" t="s">
        <v>72</v>
      </c>
    </row>
    <row r="51" spans="1:18" ht="148.15" hidden="1">
      <c r="A51" s="20" t="s">
        <v>34</v>
      </c>
      <c r="B51" s="75" t="s">
        <v>83</v>
      </c>
      <c r="C51" s="20">
        <f t="shared" si="0"/>
        <v>43</v>
      </c>
      <c r="D51" s="24" t="s">
        <v>253</v>
      </c>
      <c r="E51" s="20" t="s">
        <v>254</v>
      </c>
      <c r="F51" s="22">
        <v>160</v>
      </c>
      <c r="G51" s="22" t="s">
        <v>91</v>
      </c>
      <c r="H51" s="23" t="s">
        <v>255</v>
      </c>
      <c r="I51" s="23" t="s">
        <v>256</v>
      </c>
      <c r="J51" s="23" t="s">
        <v>233</v>
      </c>
      <c r="K51" s="23"/>
      <c r="L51" s="22" t="s">
        <v>116</v>
      </c>
      <c r="M51" s="22" t="s">
        <v>117</v>
      </c>
      <c r="N51" s="24">
        <v>1</v>
      </c>
      <c r="O51" s="25"/>
      <c r="P51" s="26"/>
      <c r="Q51" s="25"/>
      <c r="R51" s="27"/>
    </row>
    <row r="52" spans="1:18" ht="148.15" hidden="1">
      <c r="A52" s="20" t="s">
        <v>34</v>
      </c>
      <c r="B52" s="75" t="s">
        <v>83</v>
      </c>
      <c r="C52" s="20">
        <f t="shared" si="0"/>
        <v>44</v>
      </c>
      <c r="D52" s="24" t="s">
        <v>257</v>
      </c>
      <c r="E52" s="20" t="s">
        <v>258</v>
      </c>
      <c r="F52" s="22">
        <v>160</v>
      </c>
      <c r="G52" s="22" t="s">
        <v>91</v>
      </c>
      <c r="H52" s="23" t="s">
        <v>255</v>
      </c>
      <c r="I52" s="23" t="s">
        <v>256</v>
      </c>
      <c r="J52" s="23" t="s">
        <v>259</v>
      </c>
      <c r="K52" s="23"/>
      <c r="L52" s="22" t="s">
        <v>116</v>
      </c>
      <c r="M52" s="22" t="s">
        <v>117</v>
      </c>
      <c r="N52" s="24">
        <v>1</v>
      </c>
      <c r="O52" s="25"/>
      <c r="P52" s="26"/>
      <c r="Q52" s="25"/>
      <c r="R52" s="27"/>
    </row>
    <row r="53" spans="1:18" ht="125.45" hidden="1">
      <c r="A53" s="20" t="s">
        <v>34</v>
      </c>
      <c r="B53" s="75" t="s">
        <v>83</v>
      </c>
      <c r="C53" s="20">
        <f t="shared" si="0"/>
        <v>45</v>
      </c>
      <c r="D53" s="24" t="s">
        <v>260</v>
      </c>
      <c r="E53" s="20" t="s">
        <v>261</v>
      </c>
      <c r="F53" s="22">
        <v>140</v>
      </c>
      <c r="G53" s="33" t="s">
        <v>91</v>
      </c>
      <c r="H53" s="23" t="s">
        <v>200</v>
      </c>
      <c r="I53" s="23" t="s">
        <v>262</v>
      </c>
      <c r="J53" s="23" t="s">
        <v>233</v>
      </c>
      <c r="K53" s="23" t="s">
        <v>263</v>
      </c>
      <c r="L53" s="22" t="s">
        <v>133</v>
      </c>
      <c r="M53" s="22" t="s">
        <v>132</v>
      </c>
      <c r="N53" s="24">
        <v>1</v>
      </c>
      <c r="O53" s="25"/>
      <c r="P53" s="26"/>
      <c r="Q53" s="25"/>
      <c r="R53" s="27"/>
    </row>
    <row r="54" spans="1:18" ht="79.900000000000006" hidden="1">
      <c r="A54" s="20" t="s">
        <v>34</v>
      </c>
      <c r="B54" s="75" t="s">
        <v>264</v>
      </c>
      <c r="C54" s="20">
        <v>1</v>
      </c>
      <c r="D54" s="21" t="s">
        <v>265</v>
      </c>
      <c r="E54" s="20" t="s">
        <v>266</v>
      </c>
      <c r="F54" s="22">
        <v>60</v>
      </c>
      <c r="G54" s="22" t="s">
        <v>91</v>
      </c>
      <c r="H54" s="21" t="s">
        <v>267</v>
      </c>
      <c r="I54" s="23" t="s">
        <v>268</v>
      </c>
      <c r="J54" s="23" t="s">
        <v>269</v>
      </c>
      <c r="K54" s="23"/>
      <c r="L54" s="22" t="s">
        <v>69</v>
      </c>
      <c r="M54" s="22" t="s">
        <v>69</v>
      </c>
      <c r="N54" s="24">
        <v>1</v>
      </c>
      <c r="O54" s="25"/>
      <c r="P54" s="26">
        <v>43186</v>
      </c>
      <c r="Q54" s="25" t="s">
        <v>71</v>
      </c>
      <c r="R54" s="27" t="s">
        <v>72</v>
      </c>
    </row>
    <row r="55" spans="1:18" ht="79.900000000000006" hidden="1">
      <c r="A55" s="20" t="s">
        <v>34</v>
      </c>
      <c r="B55" s="75" t="s">
        <v>264</v>
      </c>
      <c r="C55" s="20">
        <f t="shared" ref="C55:C69" si="1">C54+1</f>
        <v>2</v>
      </c>
      <c r="D55" s="21" t="s">
        <v>270</v>
      </c>
      <c r="E55" s="20" t="s">
        <v>271</v>
      </c>
      <c r="F55" s="22">
        <v>60</v>
      </c>
      <c r="G55" s="22" t="s">
        <v>91</v>
      </c>
      <c r="H55" s="21" t="s">
        <v>267</v>
      </c>
      <c r="I55" s="23" t="s">
        <v>268</v>
      </c>
      <c r="J55" s="23" t="s">
        <v>272</v>
      </c>
      <c r="K55" s="23"/>
      <c r="L55" s="22" t="s">
        <v>69</v>
      </c>
      <c r="M55" s="22" t="s">
        <v>69</v>
      </c>
      <c r="N55" s="24">
        <v>1</v>
      </c>
      <c r="O55" s="25"/>
      <c r="P55" s="26">
        <v>43186</v>
      </c>
      <c r="Q55" s="25" t="s">
        <v>71</v>
      </c>
      <c r="R55" s="27" t="s">
        <v>72</v>
      </c>
    </row>
    <row r="56" spans="1:18" ht="91.15" hidden="1">
      <c r="A56" s="20" t="s">
        <v>34</v>
      </c>
      <c r="B56" s="75" t="s">
        <v>264</v>
      </c>
      <c r="C56" s="20">
        <f t="shared" si="1"/>
        <v>3</v>
      </c>
      <c r="D56" s="21" t="s">
        <v>273</v>
      </c>
      <c r="E56" s="20" t="s">
        <v>274</v>
      </c>
      <c r="F56" s="22">
        <v>60</v>
      </c>
      <c r="G56" s="22" t="s">
        <v>91</v>
      </c>
      <c r="H56" s="23" t="s">
        <v>275</v>
      </c>
      <c r="I56" s="23" t="s">
        <v>276</v>
      </c>
      <c r="J56" s="23" t="s">
        <v>269</v>
      </c>
      <c r="K56" s="23"/>
      <c r="L56" s="22" t="s">
        <v>69</v>
      </c>
      <c r="M56" s="22" t="s">
        <v>69</v>
      </c>
      <c r="N56" s="24">
        <v>1</v>
      </c>
      <c r="O56" s="25" t="s">
        <v>71</v>
      </c>
      <c r="P56" s="27" t="s">
        <v>72</v>
      </c>
      <c r="Q56" s="25"/>
      <c r="R56" s="27"/>
    </row>
    <row r="57" spans="1:18" ht="91.15" hidden="1">
      <c r="A57" s="20" t="s">
        <v>34</v>
      </c>
      <c r="B57" s="75" t="s">
        <v>264</v>
      </c>
      <c r="C57" s="20">
        <f t="shared" si="1"/>
        <v>4</v>
      </c>
      <c r="D57" s="21" t="s">
        <v>277</v>
      </c>
      <c r="E57" s="20" t="s">
        <v>278</v>
      </c>
      <c r="F57" s="22">
        <v>60</v>
      </c>
      <c r="G57" s="22" t="s">
        <v>91</v>
      </c>
      <c r="H57" s="23" t="s">
        <v>275</v>
      </c>
      <c r="I57" s="23" t="s">
        <v>276</v>
      </c>
      <c r="J57" s="23" t="s">
        <v>269</v>
      </c>
      <c r="K57" s="23"/>
      <c r="L57" s="22" t="s">
        <v>69</v>
      </c>
      <c r="M57" s="22" t="s">
        <v>69</v>
      </c>
      <c r="N57" s="24">
        <v>1</v>
      </c>
      <c r="O57" s="25" t="s">
        <v>71</v>
      </c>
      <c r="P57" s="27" t="s">
        <v>72</v>
      </c>
      <c r="Q57" s="25"/>
      <c r="R57" s="27"/>
    </row>
    <row r="58" spans="1:18" ht="91.15" hidden="1">
      <c r="A58" s="20" t="s">
        <v>34</v>
      </c>
      <c r="B58" s="75" t="s">
        <v>264</v>
      </c>
      <c r="C58" s="20">
        <f t="shared" si="1"/>
        <v>5</v>
      </c>
      <c r="D58" s="21" t="s">
        <v>279</v>
      </c>
      <c r="E58" s="20" t="s">
        <v>280</v>
      </c>
      <c r="F58" s="22">
        <v>40</v>
      </c>
      <c r="G58" s="22" t="s">
        <v>91</v>
      </c>
      <c r="H58" s="23" t="s">
        <v>281</v>
      </c>
      <c r="I58" s="23" t="s">
        <v>282</v>
      </c>
      <c r="J58" s="23" t="s">
        <v>283</v>
      </c>
      <c r="K58" s="23"/>
      <c r="L58" s="22" t="s">
        <v>69</v>
      </c>
      <c r="M58" s="22" t="s">
        <v>69</v>
      </c>
      <c r="N58" s="24">
        <v>1</v>
      </c>
      <c r="O58" s="25" t="s">
        <v>71</v>
      </c>
      <c r="P58" s="27" t="s">
        <v>72</v>
      </c>
      <c r="Q58" s="25"/>
      <c r="R58" s="27"/>
    </row>
    <row r="59" spans="1:18" ht="34.15" hidden="1">
      <c r="A59" s="20" t="s">
        <v>34</v>
      </c>
      <c r="B59" s="75" t="s">
        <v>264</v>
      </c>
      <c r="C59" s="20">
        <f t="shared" si="1"/>
        <v>6</v>
      </c>
      <c r="D59" s="21" t="s">
        <v>284</v>
      </c>
      <c r="E59" s="29"/>
      <c r="F59" s="29"/>
      <c r="G59" s="29"/>
      <c r="H59" s="23" t="s">
        <v>285</v>
      </c>
      <c r="I59" s="23" t="s">
        <v>286</v>
      </c>
      <c r="J59" s="24" t="s">
        <v>287</v>
      </c>
      <c r="K59" s="23"/>
      <c r="L59" s="22" t="s">
        <v>69</v>
      </c>
      <c r="M59" s="22" t="s">
        <v>288</v>
      </c>
      <c r="N59" s="24">
        <v>0</v>
      </c>
      <c r="O59" s="25"/>
      <c r="P59" s="26"/>
      <c r="Q59" s="25"/>
      <c r="R59" s="27"/>
    </row>
    <row r="60" spans="1:18" ht="34.15" hidden="1">
      <c r="A60" s="20" t="s">
        <v>34</v>
      </c>
      <c r="B60" s="112" t="s">
        <v>264</v>
      </c>
      <c r="C60" s="114">
        <f>C59+1</f>
        <v>7</v>
      </c>
      <c r="D60" s="21" t="s">
        <v>289</v>
      </c>
      <c r="E60" s="20" t="s">
        <v>290</v>
      </c>
      <c r="F60" s="22">
        <v>85</v>
      </c>
      <c r="G60" s="22" t="s">
        <v>65</v>
      </c>
      <c r="H60" s="23" t="s">
        <v>285</v>
      </c>
      <c r="I60" s="23" t="s">
        <v>291</v>
      </c>
      <c r="J60" s="24" t="s">
        <v>287</v>
      </c>
      <c r="K60" s="23"/>
      <c r="L60" s="22" t="s">
        <v>69</v>
      </c>
      <c r="M60" s="22" t="s">
        <v>288</v>
      </c>
      <c r="N60" s="24">
        <v>0</v>
      </c>
      <c r="O60" s="25"/>
      <c r="P60" s="26"/>
      <c r="Q60" s="25"/>
      <c r="R60" s="27"/>
    </row>
    <row r="61" spans="1:18" ht="34.15" hidden="1">
      <c r="A61" s="20" t="s">
        <v>34</v>
      </c>
      <c r="B61" s="113"/>
      <c r="C61" s="115"/>
      <c r="D61" s="21" t="s">
        <v>292</v>
      </c>
      <c r="E61" s="20" t="s">
        <v>293</v>
      </c>
      <c r="F61" s="22">
        <v>85</v>
      </c>
      <c r="G61" s="22" t="s">
        <v>65</v>
      </c>
      <c r="H61" s="23" t="s">
        <v>285</v>
      </c>
      <c r="I61" s="23" t="s">
        <v>291</v>
      </c>
      <c r="J61" s="24" t="s">
        <v>287</v>
      </c>
      <c r="K61" s="23"/>
      <c r="L61" s="22" t="s">
        <v>69</v>
      </c>
      <c r="M61" s="22" t="s">
        <v>288</v>
      </c>
      <c r="N61" s="24">
        <v>0</v>
      </c>
      <c r="O61" s="25"/>
      <c r="P61" s="26"/>
      <c r="Q61" s="25"/>
      <c r="R61" s="27"/>
    </row>
    <row r="62" spans="1:18" ht="34.15" hidden="1">
      <c r="A62" s="20" t="s">
        <v>34</v>
      </c>
      <c r="B62" s="112" t="s">
        <v>264</v>
      </c>
      <c r="C62" s="114">
        <f>C60+1</f>
        <v>8</v>
      </c>
      <c r="D62" s="21" t="s">
        <v>294</v>
      </c>
      <c r="E62" s="20" t="s">
        <v>295</v>
      </c>
      <c r="F62" s="22">
        <v>110</v>
      </c>
      <c r="G62" s="22" t="s">
        <v>65</v>
      </c>
      <c r="H62" s="23" t="s">
        <v>285</v>
      </c>
      <c r="I62" s="23" t="s">
        <v>291</v>
      </c>
      <c r="J62" s="24" t="s">
        <v>287</v>
      </c>
      <c r="K62" s="23"/>
      <c r="L62" s="22" t="s">
        <v>69</v>
      </c>
      <c r="M62" s="22" t="s">
        <v>288</v>
      </c>
      <c r="N62" s="24">
        <v>0</v>
      </c>
      <c r="O62" s="25"/>
      <c r="P62" s="26"/>
      <c r="Q62" s="25"/>
      <c r="R62" s="27"/>
    </row>
    <row r="63" spans="1:18" ht="34.15" hidden="1">
      <c r="A63" s="20" t="s">
        <v>34</v>
      </c>
      <c r="B63" s="113"/>
      <c r="C63" s="115"/>
      <c r="D63" s="21" t="s">
        <v>296</v>
      </c>
      <c r="E63" s="20" t="s">
        <v>297</v>
      </c>
      <c r="F63" s="22">
        <v>110</v>
      </c>
      <c r="G63" s="22" t="s">
        <v>65</v>
      </c>
      <c r="H63" s="23" t="s">
        <v>285</v>
      </c>
      <c r="I63" s="23" t="s">
        <v>291</v>
      </c>
      <c r="J63" s="24" t="s">
        <v>287</v>
      </c>
      <c r="K63" s="23"/>
      <c r="L63" s="22" t="s">
        <v>69</v>
      </c>
      <c r="M63" s="22" t="s">
        <v>288</v>
      </c>
      <c r="N63" s="24">
        <v>0</v>
      </c>
      <c r="O63" s="25"/>
      <c r="P63" s="26"/>
      <c r="Q63" s="25"/>
      <c r="R63" s="27"/>
    </row>
    <row r="64" spans="1:18" ht="34.15" hidden="1">
      <c r="A64" s="20" t="s">
        <v>34</v>
      </c>
      <c r="B64" s="75" t="s">
        <v>264</v>
      </c>
      <c r="C64" s="20">
        <f>C62+1</f>
        <v>9</v>
      </c>
      <c r="D64" s="21" t="s">
        <v>298</v>
      </c>
      <c r="E64" s="20" t="s">
        <v>299</v>
      </c>
      <c r="F64" s="22">
        <v>145</v>
      </c>
      <c r="G64" s="22" t="s">
        <v>65</v>
      </c>
      <c r="H64" s="23" t="s">
        <v>285</v>
      </c>
      <c r="I64" s="23" t="s">
        <v>291</v>
      </c>
      <c r="J64" s="24" t="s">
        <v>287</v>
      </c>
      <c r="K64" s="23"/>
      <c r="L64" s="22" t="s">
        <v>69</v>
      </c>
      <c r="M64" s="22" t="s">
        <v>288</v>
      </c>
      <c r="N64" s="24">
        <v>0</v>
      </c>
      <c r="O64" s="25"/>
      <c r="P64" s="26"/>
      <c r="Q64" s="25"/>
      <c r="R64" s="27"/>
    </row>
    <row r="65" spans="1:18" ht="34.15" hidden="1">
      <c r="A65" s="20" t="s">
        <v>34</v>
      </c>
      <c r="B65" s="75" t="s">
        <v>264</v>
      </c>
      <c r="C65" s="20">
        <f t="shared" si="1"/>
        <v>10</v>
      </c>
      <c r="D65" s="21" t="s">
        <v>300</v>
      </c>
      <c r="E65" s="20" t="s">
        <v>301</v>
      </c>
      <c r="F65" s="22">
        <v>90</v>
      </c>
      <c r="G65" s="22" t="s">
        <v>65</v>
      </c>
      <c r="H65" s="23" t="s">
        <v>302</v>
      </c>
      <c r="I65" s="23" t="s">
        <v>303</v>
      </c>
      <c r="J65" s="23" t="s">
        <v>304</v>
      </c>
      <c r="K65" s="23"/>
      <c r="L65" s="22" t="s">
        <v>305</v>
      </c>
      <c r="M65" s="22" t="s">
        <v>69</v>
      </c>
      <c r="N65" s="24">
        <v>1</v>
      </c>
      <c r="O65" s="25"/>
      <c r="P65" s="26"/>
      <c r="Q65" s="25"/>
      <c r="R65" s="27"/>
    </row>
    <row r="66" spans="1:18" ht="22.9" hidden="1">
      <c r="A66" s="20" t="s">
        <v>34</v>
      </c>
      <c r="B66" s="75" t="s">
        <v>264</v>
      </c>
      <c r="C66" s="20">
        <f t="shared" si="1"/>
        <v>11</v>
      </c>
      <c r="D66" s="21" t="s">
        <v>306</v>
      </c>
      <c r="E66" s="28"/>
      <c r="F66" s="29"/>
      <c r="G66" s="29"/>
      <c r="H66" s="23" t="s">
        <v>307</v>
      </c>
      <c r="I66" s="23" t="s">
        <v>308</v>
      </c>
      <c r="J66" s="89" t="s">
        <v>309</v>
      </c>
      <c r="K66" s="23"/>
      <c r="L66" s="22" t="s">
        <v>69</v>
      </c>
      <c r="M66" s="22" t="s">
        <v>69</v>
      </c>
      <c r="N66" s="24">
        <v>1</v>
      </c>
      <c r="O66" s="25"/>
      <c r="P66" s="26"/>
      <c r="Q66" s="25"/>
      <c r="R66" s="27"/>
    </row>
    <row r="67" spans="1:18" ht="22.9" hidden="1">
      <c r="A67" s="20" t="s">
        <v>34</v>
      </c>
      <c r="B67" s="75" t="s">
        <v>264</v>
      </c>
      <c r="C67" s="20">
        <f t="shared" si="1"/>
        <v>12</v>
      </c>
      <c r="D67" s="21" t="s">
        <v>310</v>
      </c>
      <c r="E67" s="28"/>
      <c r="F67" s="29"/>
      <c r="G67" s="29"/>
      <c r="H67" s="23" t="s">
        <v>307</v>
      </c>
      <c r="I67" s="23" t="s">
        <v>311</v>
      </c>
      <c r="J67" s="23" t="s">
        <v>312</v>
      </c>
      <c r="K67" s="23"/>
      <c r="L67" s="22" t="s">
        <v>69</v>
      </c>
      <c r="M67" s="22" t="s">
        <v>69</v>
      </c>
      <c r="N67" s="24">
        <v>1</v>
      </c>
      <c r="O67" s="25"/>
      <c r="P67" s="26"/>
      <c r="Q67" s="25"/>
      <c r="R67" s="27"/>
    </row>
    <row r="68" spans="1:18" ht="22.9" hidden="1">
      <c r="A68" s="20" t="s">
        <v>34</v>
      </c>
      <c r="B68" s="75" t="s">
        <v>264</v>
      </c>
      <c r="C68" s="20">
        <f>C67+1</f>
        <v>13</v>
      </c>
      <c r="D68" s="21" t="s">
        <v>313</v>
      </c>
      <c r="E68" s="20" t="s">
        <v>314</v>
      </c>
      <c r="F68" s="22">
        <v>38</v>
      </c>
      <c r="G68" s="22" t="s">
        <v>91</v>
      </c>
      <c r="H68" s="23" t="s">
        <v>315</v>
      </c>
      <c r="I68" s="23" t="s">
        <v>316</v>
      </c>
      <c r="J68" s="23" t="s">
        <v>317</v>
      </c>
      <c r="K68" s="23"/>
      <c r="L68" s="22" t="s">
        <v>69</v>
      </c>
      <c r="M68" s="22" t="s">
        <v>69</v>
      </c>
      <c r="N68" s="24">
        <v>0</v>
      </c>
      <c r="O68" s="25"/>
      <c r="P68" s="26"/>
      <c r="Q68" s="25"/>
      <c r="R68" s="27"/>
    </row>
    <row r="69" spans="1:18" ht="34.15" hidden="1">
      <c r="A69" s="20" t="s">
        <v>34</v>
      </c>
      <c r="B69" s="75" t="s">
        <v>264</v>
      </c>
      <c r="C69" s="20">
        <f t="shared" si="1"/>
        <v>14</v>
      </c>
      <c r="D69" s="21" t="s">
        <v>318</v>
      </c>
      <c r="E69" s="28"/>
      <c r="F69" s="29"/>
      <c r="G69" s="29"/>
      <c r="H69" s="23" t="s">
        <v>319</v>
      </c>
      <c r="I69" s="23" t="s">
        <v>320</v>
      </c>
      <c r="J69" s="90" t="s">
        <v>321</v>
      </c>
      <c r="K69" s="23"/>
      <c r="L69" s="22" t="s">
        <v>69</v>
      </c>
      <c r="M69" s="22" t="s">
        <v>69</v>
      </c>
      <c r="N69" s="24">
        <v>0</v>
      </c>
      <c r="O69" s="25"/>
      <c r="P69" s="26"/>
      <c r="Q69" s="25"/>
      <c r="R69" s="27"/>
    </row>
    <row r="70" spans="1:18" ht="79.900000000000006" hidden="1">
      <c r="A70" s="20" t="s">
        <v>34</v>
      </c>
      <c r="B70" s="75" t="s">
        <v>322</v>
      </c>
      <c r="C70" s="20">
        <v>1</v>
      </c>
      <c r="D70" s="24" t="s">
        <v>323</v>
      </c>
      <c r="E70" s="20" t="s">
        <v>324</v>
      </c>
      <c r="F70" s="22">
        <v>155</v>
      </c>
      <c r="G70" s="22" t="s">
        <v>91</v>
      </c>
      <c r="H70" s="23" t="s">
        <v>325</v>
      </c>
      <c r="I70" s="23" t="s">
        <v>326</v>
      </c>
      <c r="J70" s="23" t="s">
        <v>327</v>
      </c>
      <c r="K70" s="23"/>
      <c r="L70" s="22" t="s">
        <v>69</v>
      </c>
      <c r="M70" s="22" t="s">
        <v>305</v>
      </c>
      <c r="N70" s="24">
        <v>1</v>
      </c>
      <c r="O70" s="25"/>
      <c r="P70" s="26">
        <v>43186</v>
      </c>
      <c r="Q70" s="25" t="s">
        <v>71</v>
      </c>
      <c r="R70" s="27" t="s">
        <v>72</v>
      </c>
    </row>
    <row r="71" spans="1:18" ht="79.900000000000006" hidden="1">
      <c r="A71" s="20" t="s">
        <v>34</v>
      </c>
      <c r="B71" s="75" t="s">
        <v>322</v>
      </c>
      <c r="C71" s="20">
        <f t="shared" ref="C71:C83" si="2">C70+1</f>
        <v>2</v>
      </c>
      <c r="D71" s="24" t="s">
        <v>328</v>
      </c>
      <c r="E71" s="20" t="s">
        <v>329</v>
      </c>
      <c r="F71" s="22">
        <v>145</v>
      </c>
      <c r="G71" s="22" t="s">
        <v>91</v>
      </c>
      <c r="H71" s="23" t="s">
        <v>325</v>
      </c>
      <c r="I71" s="23" t="s">
        <v>326</v>
      </c>
      <c r="J71" s="23" t="s">
        <v>330</v>
      </c>
      <c r="K71" s="23"/>
      <c r="L71" s="22" t="s">
        <v>69</v>
      </c>
      <c r="M71" s="22" t="s">
        <v>305</v>
      </c>
      <c r="N71" s="24">
        <v>1</v>
      </c>
      <c r="O71" s="25"/>
      <c r="P71" s="26">
        <v>43186</v>
      </c>
      <c r="Q71" s="25" t="s">
        <v>71</v>
      </c>
      <c r="R71" s="27" t="s">
        <v>72</v>
      </c>
    </row>
    <row r="72" spans="1:18" ht="79.900000000000006" hidden="1">
      <c r="A72" s="20" t="s">
        <v>34</v>
      </c>
      <c r="B72" s="75" t="s">
        <v>322</v>
      </c>
      <c r="C72" s="20">
        <f t="shared" si="2"/>
        <v>3</v>
      </c>
      <c r="D72" s="24" t="s">
        <v>331</v>
      </c>
      <c r="E72" s="20" t="s">
        <v>332</v>
      </c>
      <c r="F72" s="22">
        <v>145</v>
      </c>
      <c r="G72" s="22" t="s">
        <v>91</v>
      </c>
      <c r="H72" s="23" t="s">
        <v>325</v>
      </c>
      <c r="I72" s="23" t="s">
        <v>326</v>
      </c>
      <c r="J72" s="23" t="s">
        <v>330</v>
      </c>
      <c r="K72" s="23"/>
      <c r="L72" s="22" t="s">
        <v>69</v>
      </c>
      <c r="M72" s="22" t="s">
        <v>305</v>
      </c>
      <c r="N72" s="24">
        <v>1</v>
      </c>
      <c r="O72" s="25"/>
      <c r="P72" s="26">
        <v>43186</v>
      </c>
      <c r="Q72" s="25" t="s">
        <v>71</v>
      </c>
      <c r="R72" s="27" t="s">
        <v>72</v>
      </c>
    </row>
    <row r="73" spans="1:18" ht="34.15" hidden="1">
      <c r="A73" s="20" t="s">
        <v>34</v>
      </c>
      <c r="B73" s="75" t="s">
        <v>322</v>
      </c>
      <c r="C73" s="20">
        <f>C72+1</f>
        <v>4</v>
      </c>
      <c r="D73" s="24" t="s">
        <v>333</v>
      </c>
      <c r="E73" s="20" t="s">
        <v>334</v>
      </c>
      <c r="F73" s="22">
        <v>140</v>
      </c>
      <c r="G73" s="22" t="s">
        <v>91</v>
      </c>
      <c r="H73" s="23" t="s">
        <v>335</v>
      </c>
      <c r="I73" s="23" t="s">
        <v>326</v>
      </c>
      <c r="J73" s="23" t="s">
        <v>327</v>
      </c>
      <c r="K73" s="23"/>
      <c r="L73" s="22" t="s">
        <v>69</v>
      </c>
      <c r="M73" s="22" t="s">
        <v>305</v>
      </c>
      <c r="N73" s="24">
        <v>1</v>
      </c>
      <c r="O73" s="25"/>
      <c r="P73" s="26"/>
      <c r="Q73" s="25"/>
      <c r="R73" s="27"/>
    </row>
    <row r="74" spans="1:18" ht="34.15" hidden="1">
      <c r="A74" s="20" t="s">
        <v>34</v>
      </c>
      <c r="B74" s="75" t="s">
        <v>322</v>
      </c>
      <c r="C74" s="20">
        <f t="shared" si="2"/>
        <v>5</v>
      </c>
      <c r="D74" s="24" t="s">
        <v>336</v>
      </c>
      <c r="E74" s="20" t="s">
        <v>337</v>
      </c>
      <c r="F74" s="22">
        <v>145</v>
      </c>
      <c r="G74" s="22" t="s">
        <v>91</v>
      </c>
      <c r="H74" s="23" t="s">
        <v>335</v>
      </c>
      <c r="I74" s="23" t="s">
        <v>326</v>
      </c>
      <c r="J74" s="23" t="s">
        <v>330</v>
      </c>
      <c r="K74" s="23"/>
      <c r="L74" s="22" t="s">
        <v>69</v>
      </c>
      <c r="M74" s="22" t="s">
        <v>305</v>
      </c>
      <c r="N74" s="24">
        <v>1</v>
      </c>
      <c r="O74" s="25"/>
      <c r="P74" s="26"/>
      <c r="Q74" s="25"/>
      <c r="R74" s="27"/>
    </row>
    <row r="75" spans="1:18" ht="79.900000000000006" hidden="1">
      <c r="A75" s="20" t="s">
        <v>34</v>
      </c>
      <c r="B75" s="75" t="s">
        <v>322</v>
      </c>
      <c r="C75" s="20">
        <f t="shared" si="2"/>
        <v>6</v>
      </c>
      <c r="D75" s="24" t="s">
        <v>338</v>
      </c>
      <c r="E75" s="20" t="s">
        <v>339</v>
      </c>
      <c r="F75" s="22">
        <v>150</v>
      </c>
      <c r="G75" s="22" t="s">
        <v>340</v>
      </c>
      <c r="H75" s="23" t="s">
        <v>335</v>
      </c>
      <c r="I75" s="23" t="s">
        <v>341</v>
      </c>
      <c r="J75" s="23" t="s">
        <v>342</v>
      </c>
      <c r="K75" s="23"/>
      <c r="L75" s="22" t="s">
        <v>69</v>
      </c>
      <c r="M75" s="22" t="s">
        <v>305</v>
      </c>
      <c r="N75" s="24">
        <v>1</v>
      </c>
      <c r="O75" s="25"/>
      <c r="P75" s="26">
        <v>43198</v>
      </c>
      <c r="Q75" s="25" t="s">
        <v>71</v>
      </c>
      <c r="R75" s="27" t="s">
        <v>343</v>
      </c>
    </row>
    <row r="76" spans="1:18" ht="79.900000000000006" hidden="1">
      <c r="A76" s="20" t="s">
        <v>34</v>
      </c>
      <c r="B76" s="75" t="s">
        <v>322</v>
      </c>
      <c r="C76" s="20">
        <f t="shared" si="2"/>
        <v>7</v>
      </c>
      <c r="D76" s="24" t="s">
        <v>344</v>
      </c>
      <c r="E76" s="20" t="s">
        <v>345</v>
      </c>
      <c r="F76" s="22">
        <v>135</v>
      </c>
      <c r="G76" s="22" t="s">
        <v>65</v>
      </c>
      <c r="H76" s="23" t="s">
        <v>346</v>
      </c>
      <c r="I76" s="23" t="s">
        <v>341</v>
      </c>
      <c r="J76" s="23" t="s">
        <v>327</v>
      </c>
      <c r="K76" s="23"/>
      <c r="L76" s="22" t="s">
        <v>69</v>
      </c>
      <c r="M76" s="22" t="s">
        <v>305</v>
      </c>
      <c r="N76" s="24">
        <v>1</v>
      </c>
      <c r="O76" s="25"/>
      <c r="P76" s="26">
        <v>43197</v>
      </c>
      <c r="Q76" s="25" t="s">
        <v>71</v>
      </c>
      <c r="R76" s="27" t="s">
        <v>347</v>
      </c>
    </row>
    <row r="77" spans="1:18" ht="57" hidden="1">
      <c r="A77" s="20" t="s">
        <v>34</v>
      </c>
      <c r="B77" s="75" t="s">
        <v>322</v>
      </c>
      <c r="C77" s="20">
        <f t="shared" si="2"/>
        <v>8</v>
      </c>
      <c r="D77" s="24" t="s">
        <v>348</v>
      </c>
      <c r="E77" s="29"/>
      <c r="F77" s="29"/>
      <c r="G77" s="29"/>
      <c r="H77" s="23" t="s">
        <v>335</v>
      </c>
      <c r="I77" s="23" t="s">
        <v>349</v>
      </c>
      <c r="J77" s="24" t="s">
        <v>350</v>
      </c>
      <c r="K77" s="23"/>
      <c r="L77" s="22" t="s">
        <v>69</v>
      </c>
      <c r="M77" s="22" t="s">
        <v>305</v>
      </c>
      <c r="N77" s="24">
        <v>1</v>
      </c>
      <c r="O77" s="25"/>
      <c r="P77" s="26"/>
      <c r="Q77" s="25"/>
      <c r="R77" s="27"/>
    </row>
    <row r="78" spans="1:18" ht="34.15" hidden="1">
      <c r="A78" s="20" t="s">
        <v>34</v>
      </c>
      <c r="B78" s="75" t="s">
        <v>322</v>
      </c>
      <c r="C78" s="20">
        <f t="shared" si="2"/>
        <v>9</v>
      </c>
      <c r="D78" s="24" t="s">
        <v>351</v>
      </c>
      <c r="E78" s="29"/>
      <c r="F78" s="29"/>
      <c r="G78" s="29"/>
      <c r="H78" s="23" t="s">
        <v>352</v>
      </c>
      <c r="I78" s="23" t="s">
        <v>353</v>
      </c>
      <c r="J78" s="24" t="s">
        <v>354</v>
      </c>
      <c r="K78" s="23"/>
      <c r="L78" s="22" t="s">
        <v>69</v>
      </c>
      <c r="M78" s="22" t="s">
        <v>305</v>
      </c>
      <c r="N78" s="24">
        <v>1</v>
      </c>
      <c r="O78" s="25"/>
      <c r="P78" s="26"/>
      <c r="Q78" s="25"/>
      <c r="R78" s="27"/>
    </row>
    <row r="79" spans="1:18" ht="22.9" hidden="1">
      <c r="A79" s="20" t="s">
        <v>34</v>
      </c>
      <c r="B79" s="75" t="s">
        <v>322</v>
      </c>
      <c r="C79" s="20">
        <f t="shared" si="2"/>
        <v>10</v>
      </c>
      <c r="D79" s="24" t="s">
        <v>355</v>
      </c>
      <c r="E79" s="29"/>
      <c r="F79" s="29"/>
      <c r="G79" s="29"/>
      <c r="H79" s="23" t="s">
        <v>356</v>
      </c>
      <c r="I79" s="23" t="s">
        <v>357</v>
      </c>
      <c r="J79" s="23" t="s">
        <v>358</v>
      </c>
      <c r="K79" s="23"/>
      <c r="L79" s="22" t="s">
        <v>69</v>
      </c>
      <c r="M79" s="22" t="s">
        <v>69</v>
      </c>
      <c r="N79" s="24">
        <v>1</v>
      </c>
      <c r="O79" s="25"/>
      <c r="P79" s="26"/>
      <c r="Q79" s="25"/>
      <c r="R79" s="27"/>
    </row>
    <row r="80" spans="1:18" ht="79.900000000000006" hidden="1">
      <c r="A80" s="20" t="s">
        <v>34</v>
      </c>
      <c r="B80" s="75" t="s">
        <v>322</v>
      </c>
      <c r="C80" s="20">
        <f t="shared" si="2"/>
        <v>11</v>
      </c>
      <c r="D80" s="24" t="s">
        <v>359</v>
      </c>
      <c r="E80" s="20" t="s">
        <v>360</v>
      </c>
      <c r="F80" s="22">
        <v>290</v>
      </c>
      <c r="G80" s="22" t="s">
        <v>91</v>
      </c>
      <c r="H80" s="23" t="s">
        <v>356</v>
      </c>
      <c r="I80" s="23" t="s">
        <v>361</v>
      </c>
      <c r="J80" s="23" t="s">
        <v>362</v>
      </c>
      <c r="K80" s="23"/>
      <c r="L80" s="22" t="s">
        <v>69</v>
      </c>
      <c r="M80" s="22" t="s">
        <v>69</v>
      </c>
      <c r="N80" s="24">
        <v>1</v>
      </c>
      <c r="O80" s="25"/>
      <c r="P80" s="26">
        <v>43194</v>
      </c>
      <c r="Q80" s="25" t="s">
        <v>71</v>
      </c>
      <c r="R80" s="27" t="s">
        <v>363</v>
      </c>
    </row>
    <row r="81" spans="1:18" ht="22.9" hidden="1">
      <c r="A81" s="20" t="s">
        <v>34</v>
      </c>
      <c r="B81" s="75" t="s">
        <v>322</v>
      </c>
      <c r="C81" s="20">
        <f t="shared" si="2"/>
        <v>12</v>
      </c>
      <c r="D81" s="24" t="s">
        <v>364</v>
      </c>
      <c r="E81" s="20" t="s">
        <v>365</v>
      </c>
      <c r="F81" s="22">
        <v>150</v>
      </c>
      <c r="G81" s="22" t="s">
        <v>91</v>
      </c>
      <c r="H81" s="23" t="s">
        <v>366</v>
      </c>
      <c r="I81" s="23" t="s">
        <v>361</v>
      </c>
      <c r="J81" s="23" t="s">
        <v>367</v>
      </c>
      <c r="K81" s="23"/>
      <c r="L81" s="22" t="s">
        <v>69</v>
      </c>
      <c r="M81" s="22" t="s">
        <v>69</v>
      </c>
      <c r="N81" s="24">
        <v>1</v>
      </c>
      <c r="O81" s="25"/>
      <c r="P81" s="26"/>
      <c r="Q81" s="25"/>
      <c r="R81" s="27"/>
    </row>
    <row r="82" spans="1:18" ht="34.15" hidden="1">
      <c r="A82" s="20" t="s">
        <v>34</v>
      </c>
      <c r="B82" s="75" t="s">
        <v>322</v>
      </c>
      <c r="C82" s="20">
        <f t="shared" si="2"/>
        <v>13</v>
      </c>
      <c r="D82" s="24" t="s">
        <v>368</v>
      </c>
      <c r="E82" s="29"/>
      <c r="F82" s="29"/>
      <c r="G82" s="29"/>
      <c r="H82" s="23" t="s">
        <v>369</v>
      </c>
      <c r="I82" s="23" t="s">
        <v>370</v>
      </c>
      <c r="J82" s="23" t="s">
        <v>371</v>
      </c>
      <c r="K82" s="23"/>
      <c r="L82" s="22" t="s">
        <v>69</v>
      </c>
      <c r="M82" s="22" t="s">
        <v>372</v>
      </c>
      <c r="N82" s="24">
        <v>0</v>
      </c>
      <c r="O82" s="25"/>
      <c r="P82" s="26"/>
      <c r="Q82" s="25"/>
      <c r="R82" s="27"/>
    </row>
    <row r="83" spans="1:18" ht="22.9" hidden="1">
      <c r="A83" s="20" t="s">
        <v>34</v>
      </c>
      <c r="B83" s="75" t="s">
        <v>322</v>
      </c>
      <c r="C83" s="20">
        <f t="shared" si="2"/>
        <v>14</v>
      </c>
      <c r="D83" s="24" t="s">
        <v>373</v>
      </c>
      <c r="E83" s="29"/>
      <c r="F83" s="29"/>
      <c r="G83" s="29"/>
      <c r="H83" s="23" t="s">
        <v>374</v>
      </c>
      <c r="I83" s="23" t="s">
        <v>375</v>
      </c>
      <c r="J83" s="23" t="s">
        <v>376</v>
      </c>
      <c r="K83" s="23"/>
      <c r="L83" s="22" t="s">
        <v>69</v>
      </c>
      <c r="M83" s="22" t="s">
        <v>372</v>
      </c>
      <c r="N83" s="24">
        <v>0</v>
      </c>
      <c r="O83" s="25"/>
      <c r="P83" s="26"/>
      <c r="Q83" s="25"/>
      <c r="R83" s="27"/>
    </row>
    <row r="84" spans="1:18" ht="57" hidden="1">
      <c r="A84" s="20" t="s">
        <v>34</v>
      </c>
      <c r="B84" s="75" t="s">
        <v>377</v>
      </c>
      <c r="C84" s="20">
        <v>1</v>
      </c>
      <c r="D84" s="21" t="s">
        <v>378</v>
      </c>
      <c r="E84" s="29"/>
      <c r="F84" s="29"/>
      <c r="G84" s="29"/>
      <c r="H84" s="23" t="s">
        <v>200</v>
      </c>
      <c r="I84" s="23" t="s">
        <v>379</v>
      </c>
      <c r="J84" s="23" t="s">
        <v>380</v>
      </c>
      <c r="K84" s="23"/>
      <c r="L84" s="22" t="s">
        <v>69</v>
      </c>
      <c r="M84" s="22" t="s">
        <v>381</v>
      </c>
      <c r="N84" s="24">
        <v>1</v>
      </c>
      <c r="O84" s="25"/>
      <c r="P84" s="26"/>
      <c r="Q84" s="25"/>
      <c r="R84" s="27"/>
    </row>
    <row r="85" spans="1:18" ht="22.9" hidden="1">
      <c r="A85" s="20" t="s">
        <v>34</v>
      </c>
      <c r="B85" s="75" t="s">
        <v>377</v>
      </c>
      <c r="C85" s="20">
        <f>C84+1</f>
        <v>2</v>
      </c>
      <c r="D85" s="21" t="s">
        <v>382</v>
      </c>
      <c r="E85" s="22" t="s">
        <v>383</v>
      </c>
      <c r="F85" s="22">
        <v>230</v>
      </c>
      <c r="G85" s="22" t="s">
        <v>91</v>
      </c>
      <c r="H85" s="23" t="s">
        <v>384</v>
      </c>
      <c r="I85" s="23" t="s">
        <v>385</v>
      </c>
      <c r="J85" s="23" t="s">
        <v>386</v>
      </c>
      <c r="K85" s="23"/>
      <c r="L85" s="22" t="s">
        <v>69</v>
      </c>
      <c r="M85" s="22" t="s">
        <v>82</v>
      </c>
      <c r="N85" s="24">
        <v>0</v>
      </c>
      <c r="O85" s="25"/>
      <c r="P85" s="26"/>
      <c r="Q85" s="25"/>
      <c r="R85" s="27"/>
    </row>
    <row r="86" spans="1:18" ht="91.15" hidden="1">
      <c r="A86" s="20" t="s">
        <v>34</v>
      </c>
      <c r="B86" s="75" t="s">
        <v>377</v>
      </c>
      <c r="C86" s="20">
        <f t="shared" ref="C86" si="3">C85+1</f>
        <v>3</v>
      </c>
      <c r="D86" s="21" t="s">
        <v>387</v>
      </c>
      <c r="E86" s="22" t="s">
        <v>388</v>
      </c>
      <c r="F86" s="22">
        <v>390</v>
      </c>
      <c r="G86" s="22" t="s">
        <v>65</v>
      </c>
      <c r="H86" s="23" t="s">
        <v>389</v>
      </c>
      <c r="I86" s="23" t="s">
        <v>390</v>
      </c>
      <c r="J86" s="23" t="s">
        <v>391</v>
      </c>
      <c r="K86" s="23"/>
      <c r="L86" s="22" t="s">
        <v>392</v>
      </c>
      <c r="M86" s="22" t="s">
        <v>393</v>
      </c>
      <c r="N86" s="24">
        <v>0</v>
      </c>
      <c r="O86" s="25"/>
      <c r="P86" s="26">
        <v>43186</v>
      </c>
      <c r="Q86" s="25" t="s">
        <v>71</v>
      </c>
      <c r="R86" s="27" t="s">
        <v>72</v>
      </c>
    </row>
    <row r="87" spans="1:18" ht="91.15" hidden="1">
      <c r="A87" s="20" t="s">
        <v>34</v>
      </c>
      <c r="B87" s="75" t="s">
        <v>377</v>
      </c>
      <c r="C87" s="20">
        <f>C86+1</f>
        <v>4</v>
      </c>
      <c r="D87" s="21" t="s">
        <v>394</v>
      </c>
      <c r="E87" s="22" t="s">
        <v>395</v>
      </c>
      <c r="F87" s="22">
        <v>390</v>
      </c>
      <c r="G87" s="22" t="s">
        <v>65</v>
      </c>
      <c r="H87" s="23" t="s">
        <v>389</v>
      </c>
      <c r="I87" s="23" t="s">
        <v>390</v>
      </c>
      <c r="J87" s="23" t="s">
        <v>396</v>
      </c>
      <c r="K87" s="23"/>
      <c r="L87" s="22" t="s">
        <v>392</v>
      </c>
      <c r="M87" s="22" t="s">
        <v>393</v>
      </c>
      <c r="N87" s="24">
        <v>0</v>
      </c>
      <c r="O87" s="25"/>
      <c r="P87" s="26">
        <v>43186</v>
      </c>
      <c r="Q87" s="25" t="s">
        <v>71</v>
      </c>
      <c r="R87" s="27" t="s">
        <v>72</v>
      </c>
    </row>
    <row r="88" spans="1:18" ht="22.9" hidden="1">
      <c r="A88" s="20" t="s">
        <v>34</v>
      </c>
      <c r="B88" s="92" t="s">
        <v>377</v>
      </c>
      <c r="C88" s="20">
        <f>C87+1</f>
        <v>5</v>
      </c>
      <c r="D88" s="21" t="s">
        <v>397</v>
      </c>
      <c r="E88" s="20" t="s">
        <v>398</v>
      </c>
      <c r="F88" s="22">
        <v>52</v>
      </c>
      <c r="G88" s="22" t="s">
        <v>91</v>
      </c>
      <c r="H88" s="23" t="s">
        <v>399</v>
      </c>
      <c r="I88" s="23" t="s">
        <v>400</v>
      </c>
      <c r="J88" s="23" t="s">
        <v>401</v>
      </c>
      <c r="K88" s="23"/>
      <c r="L88" s="22" t="s">
        <v>69</v>
      </c>
      <c r="M88" s="22" t="s">
        <v>69</v>
      </c>
      <c r="N88" s="24">
        <v>1</v>
      </c>
      <c r="O88" s="25"/>
      <c r="P88" s="26"/>
      <c r="Q88" s="25"/>
      <c r="R88" s="27"/>
    </row>
    <row r="89" spans="1:18" ht="22.9" hidden="1">
      <c r="A89" s="20" t="s">
        <v>34</v>
      </c>
      <c r="B89" s="92" t="s">
        <v>377</v>
      </c>
      <c r="C89" s="20">
        <f>C88+1</f>
        <v>6</v>
      </c>
      <c r="D89" s="21" t="s">
        <v>402</v>
      </c>
      <c r="E89" s="20" t="s">
        <v>403</v>
      </c>
      <c r="F89" s="22">
        <v>48</v>
      </c>
      <c r="G89" s="22" t="s">
        <v>91</v>
      </c>
      <c r="H89" s="23" t="s">
        <v>399</v>
      </c>
      <c r="I89" s="23" t="s">
        <v>400</v>
      </c>
      <c r="J89" s="23" t="s">
        <v>401</v>
      </c>
      <c r="K89" s="23"/>
      <c r="L89" s="22" t="s">
        <v>69</v>
      </c>
      <c r="M89" s="22" t="s">
        <v>69</v>
      </c>
      <c r="N89" s="24">
        <v>1</v>
      </c>
      <c r="O89" s="25"/>
      <c r="P89" s="26"/>
      <c r="Q89" s="25"/>
      <c r="R89" s="27"/>
    </row>
    <row r="90" spans="1:18" ht="79.900000000000006" hidden="1">
      <c r="A90" s="20" t="s">
        <v>34</v>
      </c>
      <c r="B90" s="75" t="s">
        <v>377</v>
      </c>
      <c r="C90" s="88">
        <f>C89+1</f>
        <v>7</v>
      </c>
      <c r="D90" s="21" t="s">
        <v>404</v>
      </c>
      <c r="E90" s="20" t="s">
        <v>405</v>
      </c>
      <c r="F90" s="22">
        <v>95</v>
      </c>
      <c r="G90" s="22" t="s">
        <v>91</v>
      </c>
      <c r="H90" s="23" t="s">
        <v>406</v>
      </c>
      <c r="I90" s="23" t="s">
        <v>407</v>
      </c>
      <c r="J90" s="23" t="s">
        <v>408</v>
      </c>
      <c r="K90" s="23"/>
      <c r="L90" s="22" t="s">
        <v>69</v>
      </c>
      <c r="M90" s="22" t="s">
        <v>69</v>
      </c>
      <c r="N90" s="24">
        <v>1</v>
      </c>
      <c r="O90" s="25"/>
      <c r="P90" s="26">
        <v>43215</v>
      </c>
      <c r="Q90" s="25" t="s">
        <v>71</v>
      </c>
      <c r="R90" s="27" t="s">
        <v>409</v>
      </c>
    </row>
    <row r="91" spans="1:18" ht="79.900000000000006" hidden="1">
      <c r="A91" s="20" t="s">
        <v>34</v>
      </c>
      <c r="B91" s="75" t="s">
        <v>377</v>
      </c>
      <c r="C91" s="20">
        <f t="shared" ref="C91:C94" si="4">C90+1</f>
        <v>8</v>
      </c>
      <c r="D91" s="21" t="s">
        <v>410</v>
      </c>
      <c r="E91" s="20" t="s">
        <v>411</v>
      </c>
      <c r="F91" s="22">
        <v>30</v>
      </c>
      <c r="G91" s="22" t="s">
        <v>91</v>
      </c>
      <c r="H91" s="23" t="s">
        <v>412</v>
      </c>
      <c r="I91" s="23" t="s">
        <v>413</v>
      </c>
      <c r="J91" s="23" t="s">
        <v>401</v>
      </c>
      <c r="K91" s="23"/>
      <c r="L91" s="22" t="s">
        <v>69</v>
      </c>
      <c r="M91" s="22" t="s">
        <v>69</v>
      </c>
      <c r="N91" s="24">
        <v>1</v>
      </c>
      <c r="O91" s="25"/>
      <c r="P91" s="26">
        <v>43215</v>
      </c>
      <c r="Q91" s="25" t="s">
        <v>71</v>
      </c>
      <c r="R91" s="27" t="s">
        <v>409</v>
      </c>
    </row>
    <row r="92" spans="1:18" ht="79.900000000000006" hidden="1">
      <c r="A92" s="20" t="s">
        <v>34</v>
      </c>
      <c r="B92" s="75" t="s">
        <v>377</v>
      </c>
      <c r="C92" s="20">
        <f t="shared" si="4"/>
        <v>9</v>
      </c>
      <c r="D92" s="21" t="s">
        <v>414</v>
      </c>
      <c r="E92" s="29"/>
      <c r="F92" s="29"/>
      <c r="G92" s="29"/>
      <c r="H92" s="23" t="s">
        <v>406</v>
      </c>
      <c r="I92" s="23" t="s">
        <v>415</v>
      </c>
      <c r="J92" s="87" t="s">
        <v>416</v>
      </c>
      <c r="K92" s="23"/>
      <c r="L92" s="22" t="s">
        <v>69</v>
      </c>
      <c r="M92" s="22" t="s">
        <v>69</v>
      </c>
      <c r="N92" s="24">
        <v>1</v>
      </c>
      <c r="O92" s="25"/>
      <c r="P92" s="26">
        <v>43215</v>
      </c>
      <c r="Q92" s="25" t="s">
        <v>71</v>
      </c>
      <c r="R92" s="27" t="s">
        <v>409</v>
      </c>
    </row>
    <row r="93" spans="1:18" ht="79.900000000000006" hidden="1">
      <c r="A93" s="20" t="s">
        <v>34</v>
      </c>
      <c r="B93" s="75" t="s">
        <v>377</v>
      </c>
      <c r="C93" s="20">
        <f t="shared" si="4"/>
        <v>10</v>
      </c>
      <c r="D93" s="34" t="s">
        <v>417</v>
      </c>
      <c r="E93" s="20" t="s">
        <v>418</v>
      </c>
      <c r="F93" s="22">
        <v>105</v>
      </c>
      <c r="G93" s="22" t="s">
        <v>65</v>
      </c>
      <c r="H93" s="23" t="s">
        <v>406</v>
      </c>
      <c r="I93" s="23" t="s">
        <v>419</v>
      </c>
      <c r="J93" s="23" t="s">
        <v>376</v>
      </c>
      <c r="K93" s="23"/>
      <c r="L93" s="22" t="s">
        <v>69</v>
      </c>
      <c r="M93" s="22" t="s">
        <v>69</v>
      </c>
      <c r="N93" s="24">
        <v>1</v>
      </c>
      <c r="O93" s="25"/>
      <c r="P93" s="26">
        <v>43215</v>
      </c>
      <c r="Q93" s="25" t="s">
        <v>71</v>
      </c>
      <c r="R93" s="27" t="s">
        <v>409</v>
      </c>
    </row>
    <row r="94" spans="1:18" ht="22.9" hidden="1">
      <c r="A94" s="20" t="s">
        <v>34</v>
      </c>
      <c r="B94" s="75" t="s">
        <v>377</v>
      </c>
      <c r="C94" s="20">
        <f t="shared" si="4"/>
        <v>11</v>
      </c>
      <c r="D94" s="21" t="s">
        <v>420</v>
      </c>
      <c r="E94" s="20" t="s">
        <v>421</v>
      </c>
      <c r="F94" s="22">
        <v>495</v>
      </c>
      <c r="G94" s="22" t="s">
        <v>65</v>
      </c>
      <c r="H94" s="23" t="s">
        <v>422</v>
      </c>
      <c r="I94" s="23" t="s">
        <v>423</v>
      </c>
      <c r="J94" s="91" t="s">
        <v>424</v>
      </c>
      <c r="K94" s="23"/>
      <c r="L94" s="22" t="s">
        <v>69</v>
      </c>
      <c r="M94" s="22" t="s">
        <v>82</v>
      </c>
      <c r="N94" s="24">
        <v>0</v>
      </c>
      <c r="O94" s="25"/>
      <c r="P94" s="26"/>
      <c r="Q94" s="25"/>
      <c r="R94" s="27"/>
    </row>
    <row r="95" spans="1:18" ht="45.6" hidden="1">
      <c r="A95" s="20" t="s">
        <v>37</v>
      </c>
      <c r="B95" s="75" t="s">
        <v>37</v>
      </c>
      <c r="C95" s="20">
        <v>1</v>
      </c>
      <c r="D95" s="21" t="s">
        <v>425</v>
      </c>
      <c r="E95" s="29"/>
      <c r="F95" s="29" t="s">
        <v>426</v>
      </c>
      <c r="G95" s="29"/>
      <c r="H95" s="23" t="s">
        <v>427</v>
      </c>
      <c r="I95" s="34" t="s">
        <v>428</v>
      </c>
      <c r="J95" s="23"/>
      <c r="K95" s="23"/>
      <c r="L95" s="22" t="s">
        <v>69</v>
      </c>
      <c r="M95" s="22"/>
      <c r="N95" s="24">
        <v>0</v>
      </c>
      <c r="O95" s="25"/>
      <c r="P95" s="26"/>
      <c r="Q95" s="25"/>
      <c r="R95" s="27"/>
    </row>
    <row r="96" spans="1:18" ht="34.15" hidden="1">
      <c r="A96" s="20" t="s">
        <v>37</v>
      </c>
      <c r="B96" s="75" t="s">
        <v>37</v>
      </c>
      <c r="C96" s="20">
        <v>2</v>
      </c>
      <c r="D96" s="21" t="s">
        <v>429</v>
      </c>
      <c r="E96" s="20" t="s">
        <v>430</v>
      </c>
      <c r="F96" s="35">
        <v>445</v>
      </c>
      <c r="G96" s="35" t="s">
        <v>65</v>
      </c>
      <c r="H96" s="36" t="s">
        <v>431</v>
      </c>
      <c r="I96" s="34" t="s">
        <v>432</v>
      </c>
      <c r="J96" s="24"/>
      <c r="K96" s="23"/>
      <c r="L96" s="35" t="s">
        <v>433</v>
      </c>
      <c r="M96" s="35" t="s">
        <v>434</v>
      </c>
      <c r="N96" s="24">
        <v>0</v>
      </c>
      <c r="O96" s="25"/>
      <c r="P96" s="26"/>
      <c r="Q96" s="25"/>
      <c r="R96" s="27"/>
    </row>
    <row r="97" spans="1:18" ht="22.9" hidden="1">
      <c r="A97" s="20" t="s">
        <v>37</v>
      </c>
      <c r="B97" s="75" t="s">
        <v>37</v>
      </c>
      <c r="C97" s="20">
        <v>3</v>
      </c>
      <c r="D97" s="21" t="s">
        <v>435</v>
      </c>
      <c r="E97" s="29"/>
      <c r="F97" s="29" t="s">
        <v>426</v>
      </c>
      <c r="G97" s="29"/>
      <c r="H97" s="23" t="s">
        <v>436</v>
      </c>
      <c r="I97" s="34" t="s">
        <v>437</v>
      </c>
      <c r="J97" s="24" t="s">
        <v>438</v>
      </c>
      <c r="K97" s="22"/>
      <c r="L97" s="35" t="s">
        <v>69</v>
      </c>
      <c r="M97" s="22" t="s">
        <v>439</v>
      </c>
      <c r="N97" s="23">
        <v>1</v>
      </c>
      <c r="O97" s="33"/>
      <c r="P97" s="37"/>
      <c r="Q97" s="33"/>
      <c r="R97" s="38"/>
    </row>
    <row r="98" spans="1:18" ht="22.9" hidden="1">
      <c r="A98" s="20" t="s">
        <v>37</v>
      </c>
      <c r="B98" s="75" t="s">
        <v>37</v>
      </c>
      <c r="C98" s="20">
        <v>4</v>
      </c>
      <c r="D98" s="21" t="s">
        <v>440</v>
      </c>
      <c r="E98" s="29"/>
      <c r="F98" s="29" t="s">
        <v>426</v>
      </c>
      <c r="G98" s="29"/>
      <c r="H98" s="23" t="s">
        <v>441</v>
      </c>
      <c r="I98" s="34" t="s">
        <v>437</v>
      </c>
      <c r="J98" s="24" t="s">
        <v>438</v>
      </c>
      <c r="K98" s="22"/>
      <c r="L98" s="35" t="s">
        <v>69</v>
      </c>
      <c r="M98" s="22" t="s">
        <v>439</v>
      </c>
      <c r="N98" s="23">
        <v>1</v>
      </c>
      <c r="O98" s="33"/>
      <c r="P98" s="37"/>
      <c r="Q98" s="33"/>
      <c r="R98" s="38"/>
    </row>
    <row r="99" spans="1:18" ht="22.9" hidden="1">
      <c r="A99" s="20" t="s">
        <v>37</v>
      </c>
      <c r="B99" s="75" t="s">
        <v>37</v>
      </c>
      <c r="C99" s="20">
        <v>5</v>
      </c>
      <c r="D99" s="21" t="s">
        <v>442</v>
      </c>
      <c r="E99" s="29"/>
      <c r="F99" s="29" t="s">
        <v>426</v>
      </c>
      <c r="G99" s="29"/>
      <c r="H99" s="23" t="s">
        <v>441</v>
      </c>
      <c r="I99" s="34" t="s">
        <v>437</v>
      </c>
      <c r="J99" s="24" t="s">
        <v>438</v>
      </c>
      <c r="K99" s="22"/>
      <c r="L99" s="35" t="s">
        <v>69</v>
      </c>
      <c r="M99" s="22" t="s">
        <v>439</v>
      </c>
      <c r="N99" s="23">
        <v>1</v>
      </c>
      <c r="O99" s="33"/>
      <c r="P99" s="37"/>
      <c r="Q99" s="33"/>
      <c r="R99" s="38"/>
    </row>
    <row r="100" spans="1:18" ht="57" hidden="1">
      <c r="A100" s="20" t="s">
        <v>37</v>
      </c>
      <c r="B100" s="75" t="s">
        <v>37</v>
      </c>
      <c r="C100" s="20">
        <v>6</v>
      </c>
      <c r="D100" s="21" t="s">
        <v>443</v>
      </c>
      <c r="E100" s="20" t="s">
        <v>444</v>
      </c>
      <c r="F100" s="22">
        <v>240</v>
      </c>
      <c r="G100" s="22" t="s">
        <v>445</v>
      </c>
      <c r="H100" s="23" t="s">
        <v>446</v>
      </c>
      <c r="I100" s="34" t="s">
        <v>447</v>
      </c>
      <c r="J100" s="24"/>
      <c r="K100" s="22"/>
      <c r="L100" s="35" t="s">
        <v>448</v>
      </c>
      <c r="M100" s="22" t="s">
        <v>69</v>
      </c>
      <c r="N100" s="23">
        <v>0</v>
      </c>
      <c r="O100" s="33"/>
      <c r="P100" s="37"/>
      <c r="Q100" s="33"/>
      <c r="R100" s="38"/>
    </row>
    <row r="101" spans="1:18" ht="57" hidden="1">
      <c r="A101" s="20" t="s">
        <v>37</v>
      </c>
      <c r="B101" s="75" t="s">
        <v>37</v>
      </c>
      <c r="C101" s="20">
        <v>7</v>
      </c>
      <c r="D101" s="21" t="s">
        <v>449</v>
      </c>
      <c r="E101" s="20" t="s">
        <v>450</v>
      </c>
      <c r="F101" s="22">
        <v>260</v>
      </c>
      <c r="G101" s="22" t="s">
        <v>445</v>
      </c>
      <c r="H101" s="23" t="s">
        <v>446</v>
      </c>
      <c r="I101" s="34" t="s">
        <v>447</v>
      </c>
      <c r="J101" s="24"/>
      <c r="K101" s="22"/>
      <c r="L101" s="35" t="s">
        <v>448</v>
      </c>
      <c r="M101" s="22" t="s">
        <v>69</v>
      </c>
      <c r="N101" s="23">
        <v>0</v>
      </c>
      <c r="O101" s="33"/>
      <c r="P101" s="37"/>
      <c r="Q101" s="33"/>
      <c r="R101" s="38"/>
    </row>
    <row r="102" spans="1:18" ht="45.6" hidden="1">
      <c r="A102" s="20" t="s">
        <v>37</v>
      </c>
      <c r="B102" s="75" t="s">
        <v>37</v>
      </c>
      <c r="C102" s="20">
        <v>8</v>
      </c>
      <c r="D102" s="21" t="s">
        <v>451</v>
      </c>
      <c r="E102" s="20" t="s">
        <v>452</v>
      </c>
      <c r="F102" s="22">
        <v>130</v>
      </c>
      <c r="G102" s="22" t="s">
        <v>65</v>
      </c>
      <c r="H102" s="23" t="s">
        <v>453</v>
      </c>
      <c r="I102" s="34" t="s">
        <v>454</v>
      </c>
      <c r="J102" s="24" t="s">
        <v>455</v>
      </c>
      <c r="K102" s="22"/>
      <c r="L102" s="35" t="s">
        <v>456</v>
      </c>
      <c r="M102" s="22" t="s">
        <v>69</v>
      </c>
      <c r="N102" s="23">
        <v>0</v>
      </c>
      <c r="O102" s="33"/>
      <c r="P102" s="37"/>
      <c r="Q102" s="33"/>
      <c r="R102" s="38"/>
    </row>
    <row r="103" spans="1:18" ht="45.6" hidden="1">
      <c r="A103" s="20" t="s">
        <v>37</v>
      </c>
      <c r="B103" s="75" t="s">
        <v>37</v>
      </c>
      <c r="C103" s="20">
        <v>9</v>
      </c>
      <c r="D103" s="21" t="s">
        <v>457</v>
      </c>
      <c r="E103" s="20" t="s">
        <v>458</v>
      </c>
      <c r="F103" s="22">
        <v>125</v>
      </c>
      <c r="G103" s="22" t="s">
        <v>65</v>
      </c>
      <c r="H103" s="23" t="s">
        <v>453</v>
      </c>
      <c r="I103" s="34" t="s">
        <v>454</v>
      </c>
      <c r="J103" s="24" t="s">
        <v>459</v>
      </c>
      <c r="K103" s="22"/>
      <c r="L103" s="35" t="s">
        <v>456</v>
      </c>
      <c r="M103" s="22" t="s">
        <v>69</v>
      </c>
      <c r="N103" s="23">
        <v>0</v>
      </c>
      <c r="O103" s="38"/>
      <c r="P103" s="38"/>
      <c r="Q103" s="38"/>
      <c r="R103" s="38"/>
    </row>
    <row r="104" spans="1:18" ht="22.9" hidden="1">
      <c r="A104" s="20" t="s">
        <v>37</v>
      </c>
      <c r="B104" s="75" t="s">
        <v>37</v>
      </c>
      <c r="C104" s="20">
        <v>10</v>
      </c>
      <c r="D104" s="21" t="s">
        <v>460</v>
      </c>
      <c r="E104" s="20" t="s">
        <v>461</v>
      </c>
      <c r="F104" s="22">
        <v>110</v>
      </c>
      <c r="G104" s="22" t="s">
        <v>65</v>
      </c>
      <c r="H104" s="21" t="s">
        <v>462</v>
      </c>
      <c r="I104" s="21" t="s">
        <v>454</v>
      </c>
      <c r="J104" s="24"/>
      <c r="K104" s="22"/>
      <c r="L104" s="35"/>
      <c r="M104" s="22" t="s">
        <v>69</v>
      </c>
      <c r="N104" s="23">
        <v>0</v>
      </c>
      <c r="O104" s="38"/>
      <c r="P104" s="38"/>
      <c r="Q104" s="38"/>
      <c r="R104" s="38"/>
    </row>
    <row r="105" spans="1:18" ht="91.15" hidden="1">
      <c r="A105" s="20" t="s">
        <v>44</v>
      </c>
      <c r="B105" s="75" t="s">
        <v>463</v>
      </c>
      <c r="C105" s="20" t="s">
        <v>464</v>
      </c>
      <c r="D105" s="21" t="s">
        <v>45</v>
      </c>
      <c r="E105" s="20" t="s">
        <v>46</v>
      </c>
      <c r="F105" s="22">
        <v>500</v>
      </c>
      <c r="G105" s="22" t="s">
        <v>65</v>
      </c>
      <c r="H105" s="23" t="s">
        <v>465</v>
      </c>
      <c r="I105" s="23" t="s">
        <v>466</v>
      </c>
      <c r="J105" s="23" t="s">
        <v>467</v>
      </c>
      <c r="K105" s="22"/>
      <c r="L105" s="35" t="s">
        <v>69</v>
      </c>
      <c r="M105" s="35" t="s">
        <v>468</v>
      </c>
      <c r="N105" s="24">
        <v>0</v>
      </c>
      <c r="O105" s="25"/>
      <c r="P105" s="26"/>
      <c r="Q105" s="25"/>
      <c r="R105" s="27"/>
    </row>
    <row r="106" spans="1:18" ht="91.15" hidden="1">
      <c r="A106" s="20" t="s">
        <v>44</v>
      </c>
      <c r="B106" s="75" t="s">
        <v>463</v>
      </c>
      <c r="C106" s="20">
        <v>2</v>
      </c>
      <c r="D106" s="21" t="s">
        <v>469</v>
      </c>
      <c r="E106" s="20" t="s">
        <v>470</v>
      </c>
      <c r="F106" s="22">
        <v>500</v>
      </c>
      <c r="G106" s="22" t="s">
        <v>65</v>
      </c>
      <c r="H106" s="23" t="s">
        <v>465</v>
      </c>
      <c r="I106" s="23" t="s">
        <v>466</v>
      </c>
      <c r="J106" s="23" t="s">
        <v>467</v>
      </c>
      <c r="K106" s="22"/>
      <c r="L106" s="35" t="s">
        <v>69</v>
      </c>
      <c r="M106" s="35" t="s">
        <v>468</v>
      </c>
      <c r="N106" s="24">
        <v>0</v>
      </c>
      <c r="O106" s="33"/>
      <c r="P106" s="37"/>
      <c r="Q106" s="33"/>
      <c r="R106" s="38"/>
    </row>
    <row r="107" spans="1:18" ht="91.15" hidden="1">
      <c r="A107" s="20" t="s">
        <v>44</v>
      </c>
      <c r="B107" s="75" t="s">
        <v>463</v>
      </c>
      <c r="C107" s="20">
        <v>3</v>
      </c>
      <c r="D107" s="21" t="s">
        <v>471</v>
      </c>
      <c r="E107" s="20" t="s">
        <v>472</v>
      </c>
      <c r="F107" s="22">
        <v>500</v>
      </c>
      <c r="G107" s="22" t="s">
        <v>65</v>
      </c>
      <c r="H107" s="23" t="s">
        <v>473</v>
      </c>
      <c r="I107" s="23" t="s">
        <v>474</v>
      </c>
      <c r="J107" s="23" t="s">
        <v>467</v>
      </c>
      <c r="K107" s="22"/>
      <c r="L107" s="35" t="s">
        <v>468</v>
      </c>
      <c r="M107" s="35" t="s">
        <v>69</v>
      </c>
      <c r="N107" s="24">
        <v>0</v>
      </c>
      <c r="O107" s="33"/>
      <c r="P107" s="37"/>
      <c r="Q107" s="33"/>
      <c r="R107" s="38"/>
    </row>
    <row r="108" spans="1:18" ht="91.15" hidden="1">
      <c r="A108" s="20" t="s">
        <v>44</v>
      </c>
      <c r="B108" s="75" t="s">
        <v>463</v>
      </c>
      <c r="C108" s="20" t="s">
        <v>475</v>
      </c>
      <c r="D108" s="21" t="s">
        <v>476</v>
      </c>
      <c r="E108" s="20" t="s">
        <v>477</v>
      </c>
      <c r="F108" s="22">
        <v>500</v>
      </c>
      <c r="G108" s="22" t="s">
        <v>65</v>
      </c>
      <c r="H108" s="23" t="s">
        <v>473</v>
      </c>
      <c r="I108" s="23" t="s">
        <v>474</v>
      </c>
      <c r="J108" s="23" t="s">
        <v>467</v>
      </c>
      <c r="K108" s="22"/>
      <c r="L108" s="35" t="s">
        <v>468</v>
      </c>
      <c r="M108" s="35" t="s">
        <v>69</v>
      </c>
      <c r="N108" s="24">
        <v>0</v>
      </c>
      <c r="O108" s="33"/>
      <c r="P108" s="37"/>
      <c r="Q108" s="33"/>
      <c r="R108" s="38"/>
    </row>
    <row r="109" spans="1:18" ht="79.900000000000006" hidden="1">
      <c r="A109" s="20" t="s">
        <v>44</v>
      </c>
      <c r="B109" s="75" t="s">
        <v>478</v>
      </c>
      <c r="C109" s="20">
        <v>1</v>
      </c>
      <c r="D109" s="21" t="s">
        <v>479</v>
      </c>
      <c r="E109" s="20" t="s">
        <v>480</v>
      </c>
      <c r="F109" s="22">
        <v>85</v>
      </c>
      <c r="G109" s="22" t="s">
        <v>91</v>
      </c>
      <c r="H109" s="23" t="s">
        <v>481</v>
      </c>
      <c r="I109" s="36" t="s">
        <v>482</v>
      </c>
      <c r="J109" s="23" t="s">
        <v>483</v>
      </c>
      <c r="K109" s="22"/>
      <c r="L109" s="22" t="s">
        <v>484</v>
      </c>
      <c r="M109" s="22" t="s">
        <v>485</v>
      </c>
      <c r="N109" s="24">
        <v>0</v>
      </c>
      <c r="O109" s="33"/>
      <c r="P109" s="37"/>
      <c r="Q109" s="33"/>
      <c r="R109" s="38"/>
    </row>
    <row r="110" spans="1:18" ht="79.900000000000006" hidden="1">
      <c r="A110" s="20" t="s">
        <v>44</v>
      </c>
      <c r="B110" s="75" t="s">
        <v>478</v>
      </c>
      <c r="C110" s="20">
        <v>2</v>
      </c>
      <c r="D110" s="21" t="s">
        <v>486</v>
      </c>
      <c r="E110" s="20" t="s">
        <v>487</v>
      </c>
      <c r="F110" s="22">
        <v>85</v>
      </c>
      <c r="G110" s="22" t="s">
        <v>91</v>
      </c>
      <c r="H110" s="23" t="s">
        <v>481</v>
      </c>
      <c r="I110" s="36" t="s">
        <v>482</v>
      </c>
      <c r="J110" s="23" t="s">
        <v>483</v>
      </c>
      <c r="K110" s="22"/>
      <c r="L110" s="22" t="s">
        <v>484</v>
      </c>
      <c r="M110" s="22" t="s">
        <v>485</v>
      </c>
      <c r="N110" s="24">
        <v>0</v>
      </c>
      <c r="O110" s="33"/>
      <c r="P110" s="37"/>
      <c r="Q110" s="33"/>
      <c r="R110" s="38"/>
    </row>
    <row r="111" spans="1:18" ht="68.45" hidden="1">
      <c r="A111" s="20" t="s">
        <v>44</v>
      </c>
      <c r="B111" s="75" t="s">
        <v>478</v>
      </c>
      <c r="C111" s="20">
        <v>3</v>
      </c>
      <c r="D111" s="21" t="s">
        <v>488</v>
      </c>
      <c r="E111" s="20" t="s">
        <v>489</v>
      </c>
      <c r="F111" s="22">
        <v>60</v>
      </c>
      <c r="G111" s="22" t="s">
        <v>65</v>
      </c>
      <c r="H111" s="23" t="s">
        <v>490</v>
      </c>
      <c r="I111" s="36" t="s">
        <v>491</v>
      </c>
      <c r="J111" s="23" t="s">
        <v>492</v>
      </c>
      <c r="K111" s="22"/>
      <c r="L111" s="22" t="s">
        <v>484</v>
      </c>
      <c r="M111" s="22" t="s">
        <v>485</v>
      </c>
      <c r="N111" s="24">
        <v>0</v>
      </c>
      <c r="O111" s="33"/>
      <c r="P111" s="37"/>
      <c r="Q111" s="33"/>
      <c r="R111" s="38"/>
    </row>
    <row r="112" spans="1:18" ht="57" hidden="1">
      <c r="A112" s="20" t="s">
        <v>44</v>
      </c>
      <c r="B112" s="75" t="s">
        <v>478</v>
      </c>
      <c r="C112" s="20">
        <v>4</v>
      </c>
      <c r="D112" s="21" t="s">
        <v>493</v>
      </c>
      <c r="E112" s="20" t="s">
        <v>494</v>
      </c>
      <c r="F112" s="20">
        <v>180</v>
      </c>
      <c r="G112" s="20" t="s">
        <v>65</v>
      </c>
      <c r="H112" s="23" t="s">
        <v>481</v>
      </c>
      <c r="I112" s="36" t="s">
        <v>495</v>
      </c>
      <c r="J112" s="23" t="s">
        <v>496</v>
      </c>
      <c r="K112" s="20"/>
      <c r="L112" s="20" t="s">
        <v>497</v>
      </c>
      <c r="M112" s="20" t="s">
        <v>498</v>
      </c>
      <c r="N112" s="24">
        <v>0</v>
      </c>
      <c r="O112" s="33"/>
      <c r="P112" s="37"/>
      <c r="Q112" s="33"/>
      <c r="R112" s="38"/>
    </row>
    <row r="113" spans="1:18" ht="57" hidden="1">
      <c r="A113" s="20" t="s">
        <v>44</v>
      </c>
      <c r="B113" s="75" t="s">
        <v>478</v>
      </c>
      <c r="C113" s="20">
        <v>5</v>
      </c>
      <c r="D113" s="21" t="s">
        <v>499</v>
      </c>
      <c r="E113" s="20" t="s">
        <v>500</v>
      </c>
      <c r="F113" s="20">
        <v>230</v>
      </c>
      <c r="G113" s="20" t="s">
        <v>65</v>
      </c>
      <c r="H113" s="23" t="s">
        <v>501</v>
      </c>
      <c r="I113" s="36" t="s">
        <v>502</v>
      </c>
      <c r="J113" s="23" t="s">
        <v>503</v>
      </c>
      <c r="K113" s="20"/>
      <c r="L113" s="20" t="s">
        <v>504</v>
      </c>
      <c r="M113" s="20" t="s">
        <v>505</v>
      </c>
      <c r="N113" s="24">
        <v>0</v>
      </c>
      <c r="O113" s="33"/>
      <c r="P113" s="37"/>
      <c r="Q113" s="33"/>
      <c r="R113" s="38"/>
    </row>
    <row r="114" spans="1:18" ht="57" hidden="1">
      <c r="A114" s="20" t="s">
        <v>44</v>
      </c>
      <c r="B114" s="75" t="s">
        <v>478</v>
      </c>
      <c r="C114" s="20">
        <v>6</v>
      </c>
      <c r="D114" s="21" t="s">
        <v>506</v>
      </c>
      <c r="E114" s="20" t="s">
        <v>507</v>
      </c>
      <c r="F114" s="20">
        <v>50</v>
      </c>
      <c r="G114" s="20" t="s">
        <v>65</v>
      </c>
      <c r="H114" s="23" t="s">
        <v>501</v>
      </c>
      <c r="I114" s="36" t="s">
        <v>502</v>
      </c>
      <c r="J114" s="23" t="s">
        <v>503</v>
      </c>
      <c r="K114" s="20"/>
      <c r="L114" s="20" t="s">
        <v>504</v>
      </c>
      <c r="M114" s="20" t="s">
        <v>505</v>
      </c>
      <c r="N114" s="24">
        <v>0</v>
      </c>
      <c r="O114" s="33"/>
      <c r="P114" s="37"/>
      <c r="Q114" s="33"/>
      <c r="R114" s="38"/>
    </row>
    <row r="115" spans="1:18" ht="57" hidden="1">
      <c r="A115" s="20" t="s">
        <v>44</v>
      </c>
      <c r="B115" s="75" t="s">
        <v>478</v>
      </c>
      <c r="C115" s="20">
        <v>7</v>
      </c>
      <c r="D115" s="21" t="s">
        <v>508</v>
      </c>
      <c r="E115" s="20" t="s">
        <v>509</v>
      </c>
      <c r="F115" s="20">
        <v>180</v>
      </c>
      <c r="G115" s="20" t="s">
        <v>65</v>
      </c>
      <c r="H115" s="23" t="s">
        <v>501</v>
      </c>
      <c r="I115" s="36" t="s">
        <v>502</v>
      </c>
      <c r="J115" s="42" t="s">
        <v>510</v>
      </c>
      <c r="K115" s="20"/>
      <c r="L115" s="20" t="s">
        <v>504</v>
      </c>
      <c r="M115" s="20" t="s">
        <v>505</v>
      </c>
      <c r="N115" s="24">
        <v>0</v>
      </c>
      <c r="O115" s="33"/>
      <c r="P115" s="37"/>
      <c r="Q115" s="33"/>
      <c r="R115" s="38"/>
    </row>
    <row r="116" spans="1:18" ht="57" hidden="1">
      <c r="A116" s="20" t="s">
        <v>44</v>
      </c>
      <c r="B116" s="75" t="s">
        <v>478</v>
      </c>
      <c r="C116" s="20">
        <v>8</v>
      </c>
      <c r="D116" s="21" t="s">
        <v>511</v>
      </c>
      <c r="E116" s="20" t="s">
        <v>512</v>
      </c>
      <c r="F116" s="20">
        <v>210</v>
      </c>
      <c r="G116" s="20" t="s">
        <v>65</v>
      </c>
      <c r="H116" s="23" t="s">
        <v>501</v>
      </c>
      <c r="I116" s="36" t="s">
        <v>502</v>
      </c>
      <c r="J116" s="42" t="s">
        <v>510</v>
      </c>
      <c r="K116" s="20"/>
      <c r="L116" s="20" t="s">
        <v>504</v>
      </c>
      <c r="M116" s="20" t="s">
        <v>505</v>
      </c>
      <c r="N116" s="24">
        <v>0</v>
      </c>
      <c r="O116" s="33"/>
      <c r="P116" s="37"/>
      <c r="Q116" s="33"/>
      <c r="R116" s="38"/>
    </row>
    <row r="117" spans="1:18" ht="57" hidden="1">
      <c r="A117" s="20" t="s">
        <v>44</v>
      </c>
      <c r="B117" s="75" t="s">
        <v>478</v>
      </c>
      <c r="C117" s="20">
        <v>9</v>
      </c>
      <c r="D117" s="21" t="s">
        <v>513</v>
      </c>
      <c r="E117" s="20" t="s">
        <v>514</v>
      </c>
      <c r="F117" s="20">
        <v>210</v>
      </c>
      <c r="G117" s="20" t="s">
        <v>65</v>
      </c>
      <c r="H117" s="23" t="s">
        <v>501</v>
      </c>
      <c r="I117" s="36" t="s">
        <v>502</v>
      </c>
      <c r="J117" s="42" t="s">
        <v>510</v>
      </c>
      <c r="K117" s="20"/>
      <c r="L117" s="20" t="s">
        <v>504</v>
      </c>
      <c r="M117" s="20" t="s">
        <v>505</v>
      </c>
      <c r="N117" s="24">
        <v>0</v>
      </c>
      <c r="O117" s="33"/>
      <c r="P117" s="37"/>
      <c r="Q117" s="33"/>
      <c r="R117" s="38"/>
    </row>
    <row r="118" spans="1:18" ht="57" hidden="1">
      <c r="A118" s="20" t="s">
        <v>44</v>
      </c>
      <c r="B118" s="75" t="s">
        <v>478</v>
      </c>
      <c r="C118" s="20">
        <v>10</v>
      </c>
      <c r="D118" s="21" t="s">
        <v>515</v>
      </c>
      <c r="E118" s="20" t="s">
        <v>516</v>
      </c>
      <c r="F118" s="20">
        <v>70</v>
      </c>
      <c r="G118" s="20" t="s">
        <v>65</v>
      </c>
      <c r="H118" s="23" t="s">
        <v>501</v>
      </c>
      <c r="I118" s="36" t="s">
        <v>502</v>
      </c>
      <c r="J118" s="23" t="s">
        <v>503</v>
      </c>
      <c r="K118" s="20"/>
      <c r="L118" s="20" t="s">
        <v>504</v>
      </c>
      <c r="M118" s="20" t="s">
        <v>505</v>
      </c>
      <c r="N118" s="24">
        <v>0</v>
      </c>
      <c r="O118" s="33"/>
      <c r="P118" s="37"/>
      <c r="Q118" s="33"/>
      <c r="R118" s="38"/>
    </row>
    <row r="119" spans="1:18" ht="57" hidden="1">
      <c r="A119" s="20" t="s">
        <v>44</v>
      </c>
      <c r="B119" s="75" t="s">
        <v>478</v>
      </c>
      <c r="C119" s="20">
        <v>11</v>
      </c>
      <c r="D119" s="21" t="s">
        <v>517</v>
      </c>
      <c r="E119" s="20" t="s">
        <v>518</v>
      </c>
      <c r="F119" s="20">
        <v>70</v>
      </c>
      <c r="G119" s="20" t="s">
        <v>65</v>
      </c>
      <c r="H119" s="23" t="s">
        <v>501</v>
      </c>
      <c r="I119" s="36" t="s">
        <v>502</v>
      </c>
      <c r="J119" s="23" t="s">
        <v>503</v>
      </c>
      <c r="K119" s="20"/>
      <c r="L119" s="20" t="s">
        <v>504</v>
      </c>
      <c r="M119" s="20" t="s">
        <v>505</v>
      </c>
      <c r="N119" s="24">
        <v>0</v>
      </c>
      <c r="O119" s="33"/>
      <c r="P119" s="37"/>
      <c r="Q119" s="33"/>
      <c r="R119" s="38"/>
    </row>
    <row r="120" spans="1:18" ht="57" hidden="1">
      <c r="A120" s="20" t="s">
        <v>44</v>
      </c>
      <c r="B120" s="75" t="s">
        <v>478</v>
      </c>
      <c r="C120" s="20">
        <v>12</v>
      </c>
      <c r="D120" s="21" t="s">
        <v>519</v>
      </c>
      <c r="E120" s="20" t="s">
        <v>520</v>
      </c>
      <c r="F120" s="20">
        <v>125</v>
      </c>
      <c r="G120" s="20" t="s">
        <v>65</v>
      </c>
      <c r="H120" s="23" t="s">
        <v>501</v>
      </c>
      <c r="I120" s="36" t="s">
        <v>502</v>
      </c>
      <c r="J120" s="23" t="s">
        <v>376</v>
      </c>
      <c r="K120" s="20"/>
      <c r="L120" s="20" t="s">
        <v>504</v>
      </c>
      <c r="M120" s="20" t="s">
        <v>505</v>
      </c>
      <c r="N120" s="24">
        <v>0</v>
      </c>
      <c r="O120" s="33"/>
      <c r="P120" s="37"/>
      <c r="Q120" s="33"/>
      <c r="R120" s="38"/>
    </row>
    <row r="121" spans="1:18" ht="57" hidden="1">
      <c r="A121" s="20" t="s">
        <v>44</v>
      </c>
      <c r="B121" s="75" t="s">
        <v>478</v>
      </c>
      <c r="C121" s="20">
        <v>13</v>
      </c>
      <c r="D121" s="21" t="s">
        <v>521</v>
      </c>
      <c r="E121" s="20" t="s">
        <v>522</v>
      </c>
      <c r="F121" s="20">
        <v>125</v>
      </c>
      <c r="G121" s="20" t="s">
        <v>65</v>
      </c>
      <c r="H121" s="23" t="s">
        <v>501</v>
      </c>
      <c r="I121" s="36" t="s">
        <v>502</v>
      </c>
      <c r="J121" s="23" t="s">
        <v>376</v>
      </c>
      <c r="K121" s="20"/>
      <c r="L121" s="20" t="s">
        <v>504</v>
      </c>
      <c r="M121" s="20" t="s">
        <v>505</v>
      </c>
      <c r="N121" s="24">
        <v>0</v>
      </c>
      <c r="O121" s="33"/>
      <c r="P121" s="37"/>
      <c r="Q121" s="33"/>
      <c r="R121" s="38"/>
    </row>
    <row r="122" spans="1:18" ht="68.45" hidden="1">
      <c r="A122" s="20" t="s">
        <v>44</v>
      </c>
      <c r="B122" s="75" t="s">
        <v>523</v>
      </c>
      <c r="C122" s="20">
        <v>1</v>
      </c>
      <c r="D122" s="21" t="s">
        <v>524</v>
      </c>
      <c r="E122" s="20" t="s">
        <v>525</v>
      </c>
      <c r="F122" s="35">
        <v>115</v>
      </c>
      <c r="G122" s="20" t="s">
        <v>65</v>
      </c>
      <c r="H122" s="23" t="s">
        <v>526</v>
      </c>
      <c r="I122" s="36" t="s">
        <v>527</v>
      </c>
      <c r="J122" s="23" t="s">
        <v>528</v>
      </c>
      <c r="K122" s="35"/>
      <c r="L122" s="35" t="s">
        <v>484</v>
      </c>
      <c r="M122" s="35" t="s">
        <v>529</v>
      </c>
      <c r="N122" s="24">
        <v>0</v>
      </c>
      <c r="O122" s="33"/>
      <c r="P122" s="37"/>
      <c r="Q122" s="33"/>
      <c r="R122" s="38"/>
    </row>
    <row r="123" spans="1:18" ht="68.45" hidden="1">
      <c r="A123" s="20" t="s">
        <v>44</v>
      </c>
      <c r="B123" s="75" t="s">
        <v>523</v>
      </c>
      <c r="C123" s="20">
        <v>2</v>
      </c>
      <c r="D123" s="21" t="s">
        <v>530</v>
      </c>
      <c r="E123" s="20" t="s">
        <v>531</v>
      </c>
      <c r="F123" s="35">
        <v>115</v>
      </c>
      <c r="G123" s="20" t="s">
        <v>65</v>
      </c>
      <c r="H123" s="23" t="s">
        <v>526</v>
      </c>
      <c r="I123" s="36" t="s">
        <v>527</v>
      </c>
      <c r="J123" s="23" t="s">
        <v>528</v>
      </c>
      <c r="K123" s="35"/>
      <c r="L123" s="35" t="s">
        <v>484</v>
      </c>
      <c r="M123" s="35" t="s">
        <v>529</v>
      </c>
      <c r="N123" s="24">
        <v>0</v>
      </c>
      <c r="O123" s="33"/>
      <c r="P123" s="37"/>
      <c r="Q123" s="33"/>
      <c r="R123" s="38"/>
    </row>
    <row r="124" spans="1:18" ht="57" hidden="1">
      <c r="A124" s="20" t="s">
        <v>44</v>
      </c>
      <c r="B124" s="75" t="s">
        <v>523</v>
      </c>
      <c r="C124" s="20">
        <v>3</v>
      </c>
      <c r="D124" s="21" t="s">
        <v>532</v>
      </c>
      <c r="E124" s="20" t="s">
        <v>533</v>
      </c>
      <c r="F124" s="35">
        <v>115</v>
      </c>
      <c r="G124" s="35" t="s">
        <v>65</v>
      </c>
      <c r="H124" s="23" t="s">
        <v>534</v>
      </c>
      <c r="I124" s="36" t="s">
        <v>535</v>
      </c>
      <c r="J124" s="23" t="s">
        <v>528</v>
      </c>
      <c r="K124" s="35"/>
      <c r="L124" s="35" t="s">
        <v>484</v>
      </c>
      <c r="M124" s="35" t="s">
        <v>529</v>
      </c>
      <c r="N124" s="24">
        <v>0</v>
      </c>
      <c r="O124" s="33"/>
      <c r="P124" s="37"/>
      <c r="Q124" s="33"/>
      <c r="R124" s="38"/>
    </row>
    <row r="125" spans="1:18" ht="57" hidden="1">
      <c r="A125" s="20" t="s">
        <v>44</v>
      </c>
      <c r="B125" s="75" t="s">
        <v>523</v>
      </c>
      <c r="C125" s="20">
        <v>4</v>
      </c>
      <c r="D125" s="21" t="s">
        <v>536</v>
      </c>
      <c r="E125" s="20" t="s">
        <v>537</v>
      </c>
      <c r="F125" s="35">
        <v>110</v>
      </c>
      <c r="G125" s="35" t="s">
        <v>65</v>
      </c>
      <c r="H125" s="23" t="s">
        <v>538</v>
      </c>
      <c r="I125" s="36" t="s">
        <v>539</v>
      </c>
      <c r="J125" s="23" t="s">
        <v>528</v>
      </c>
      <c r="K125" s="35"/>
      <c r="L125" s="35" t="s">
        <v>540</v>
      </c>
      <c r="M125" s="35" t="s">
        <v>541</v>
      </c>
      <c r="N125" s="24">
        <v>0</v>
      </c>
      <c r="O125" s="33"/>
      <c r="P125" s="37"/>
      <c r="Q125" s="33"/>
      <c r="R125" s="38"/>
    </row>
    <row r="126" spans="1:18" ht="68.45" hidden="1">
      <c r="A126" s="20" t="s">
        <v>44</v>
      </c>
      <c r="B126" s="75" t="s">
        <v>523</v>
      </c>
      <c r="C126" s="20">
        <v>5</v>
      </c>
      <c r="D126" s="21" t="s">
        <v>542</v>
      </c>
      <c r="E126" s="20" t="s">
        <v>543</v>
      </c>
      <c r="F126" s="20">
        <v>480</v>
      </c>
      <c r="G126" s="20" t="s">
        <v>65</v>
      </c>
      <c r="H126" s="23" t="s">
        <v>544</v>
      </c>
      <c r="I126" s="36" t="s">
        <v>545</v>
      </c>
      <c r="J126" s="24" t="s">
        <v>546</v>
      </c>
      <c r="K126" s="35"/>
      <c r="L126" s="35" t="s">
        <v>547</v>
      </c>
      <c r="M126" s="35" t="s">
        <v>548</v>
      </c>
      <c r="N126" s="24">
        <v>0</v>
      </c>
      <c r="O126" s="33"/>
      <c r="P126" s="37"/>
      <c r="Q126" s="33"/>
      <c r="R126" s="38"/>
    </row>
    <row r="127" spans="1:18" ht="68.45" hidden="1">
      <c r="A127" s="20" t="s">
        <v>44</v>
      </c>
      <c r="B127" s="75" t="s">
        <v>523</v>
      </c>
      <c r="C127" s="20">
        <v>6</v>
      </c>
      <c r="D127" s="21" t="s">
        <v>549</v>
      </c>
      <c r="E127" s="20" t="s">
        <v>550</v>
      </c>
      <c r="F127" s="20">
        <v>990</v>
      </c>
      <c r="G127" s="20" t="s">
        <v>65</v>
      </c>
      <c r="H127" s="23" t="s">
        <v>551</v>
      </c>
      <c r="I127" s="36" t="s">
        <v>552</v>
      </c>
      <c r="J127" s="24" t="s">
        <v>546</v>
      </c>
      <c r="K127" s="35"/>
      <c r="L127" s="35" t="s">
        <v>553</v>
      </c>
      <c r="M127" s="35" t="s">
        <v>554</v>
      </c>
      <c r="N127" s="24">
        <v>0</v>
      </c>
      <c r="O127" s="33"/>
      <c r="P127" s="37"/>
      <c r="Q127" s="33"/>
      <c r="R127" s="38"/>
    </row>
    <row r="128" spans="1:18" ht="57" hidden="1">
      <c r="A128" s="20" t="s">
        <v>44</v>
      </c>
      <c r="B128" s="75" t="s">
        <v>523</v>
      </c>
      <c r="C128" s="20">
        <v>7</v>
      </c>
      <c r="D128" s="21" t="s">
        <v>555</v>
      </c>
      <c r="E128" s="20" t="s">
        <v>556</v>
      </c>
      <c r="F128" s="43">
        <v>70</v>
      </c>
      <c r="G128" s="43" t="s">
        <v>65</v>
      </c>
      <c r="H128" s="34" t="s">
        <v>557</v>
      </c>
      <c r="I128" s="36" t="s">
        <v>558</v>
      </c>
      <c r="J128" s="23" t="s">
        <v>376</v>
      </c>
      <c r="K128" s="43"/>
      <c r="L128" s="35" t="s">
        <v>69</v>
      </c>
      <c r="M128" s="35" t="s">
        <v>69</v>
      </c>
      <c r="N128" s="24">
        <v>0</v>
      </c>
      <c r="O128" s="33"/>
      <c r="P128" s="37"/>
      <c r="Q128" s="33"/>
      <c r="R128" s="38"/>
    </row>
    <row r="129" spans="1:18" ht="68.45" hidden="1">
      <c r="A129" s="20" t="s">
        <v>44</v>
      </c>
      <c r="B129" s="75" t="s">
        <v>559</v>
      </c>
      <c r="C129" s="20">
        <v>1</v>
      </c>
      <c r="D129" s="21" t="s">
        <v>560</v>
      </c>
      <c r="E129" s="20" t="s">
        <v>561</v>
      </c>
      <c r="F129" s="35">
        <v>235</v>
      </c>
      <c r="G129" s="35" t="s">
        <v>65</v>
      </c>
      <c r="H129" s="34" t="s">
        <v>562</v>
      </c>
      <c r="I129" s="36" t="s">
        <v>563</v>
      </c>
      <c r="J129" s="23" t="s">
        <v>376</v>
      </c>
      <c r="K129" s="35"/>
      <c r="L129" s="35" t="s">
        <v>564</v>
      </c>
      <c r="M129" s="35" t="s">
        <v>565</v>
      </c>
      <c r="N129" s="24">
        <v>0</v>
      </c>
      <c r="O129" s="33"/>
      <c r="P129" s="37"/>
      <c r="Q129" s="33"/>
      <c r="R129" s="38"/>
    </row>
    <row r="130" spans="1:18" ht="68.45" hidden="1">
      <c r="A130" s="20" t="s">
        <v>44</v>
      </c>
      <c r="B130" s="75" t="s">
        <v>559</v>
      </c>
      <c r="C130" s="20">
        <v>2</v>
      </c>
      <c r="D130" s="21" t="s">
        <v>566</v>
      </c>
      <c r="E130" s="20" t="s">
        <v>567</v>
      </c>
      <c r="F130" s="35">
        <v>235</v>
      </c>
      <c r="G130" s="35" t="s">
        <v>65</v>
      </c>
      <c r="H130" s="34" t="s">
        <v>562</v>
      </c>
      <c r="I130" s="36" t="s">
        <v>563</v>
      </c>
      <c r="J130" s="23" t="s">
        <v>376</v>
      </c>
      <c r="K130" s="35"/>
      <c r="L130" s="35" t="s">
        <v>564</v>
      </c>
      <c r="M130" s="35" t="s">
        <v>565</v>
      </c>
      <c r="N130" s="24">
        <v>0</v>
      </c>
      <c r="O130" s="33"/>
      <c r="P130" s="37"/>
      <c r="Q130" s="33"/>
      <c r="R130" s="38"/>
    </row>
    <row r="131" spans="1:18" ht="68.45" hidden="1">
      <c r="A131" s="20" t="s">
        <v>44</v>
      </c>
      <c r="B131" s="75" t="s">
        <v>559</v>
      </c>
      <c r="C131" s="20">
        <v>3</v>
      </c>
      <c r="D131" s="21" t="s">
        <v>568</v>
      </c>
      <c r="E131" s="20" t="s">
        <v>569</v>
      </c>
      <c r="F131" s="43">
        <v>220</v>
      </c>
      <c r="G131" s="43" t="s">
        <v>65</v>
      </c>
      <c r="H131" s="34" t="s">
        <v>562</v>
      </c>
      <c r="I131" s="36" t="s">
        <v>563</v>
      </c>
      <c r="J131" s="23" t="s">
        <v>376</v>
      </c>
      <c r="K131" s="43"/>
      <c r="L131" s="35" t="s">
        <v>570</v>
      </c>
      <c r="M131" s="35" t="s">
        <v>565</v>
      </c>
      <c r="N131" s="24">
        <v>0</v>
      </c>
      <c r="O131" s="33"/>
      <c r="P131" s="37"/>
      <c r="Q131" s="33"/>
      <c r="R131" s="38"/>
    </row>
    <row r="132" spans="1:18" ht="68.45" hidden="1">
      <c r="A132" s="20" t="s">
        <v>44</v>
      </c>
      <c r="B132" s="75" t="s">
        <v>559</v>
      </c>
      <c r="C132" s="20">
        <v>4</v>
      </c>
      <c r="D132" s="21" t="s">
        <v>571</v>
      </c>
      <c r="E132" s="20" t="s">
        <v>572</v>
      </c>
      <c r="F132" s="43">
        <v>220</v>
      </c>
      <c r="G132" s="43" t="s">
        <v>65</v>
      </c>
      <c r="H132" s="34" t="s">
        <v>562</v>
      </c>
      <c r="I132" s="36" t="s">
        <v>563</v>
      </c>
      <c r="J132" s="23" t="s">
        <v>376</v>
      </c>
      <c r="K132" s="43"/>
      <c r="L132" s="35" t="s">
        <v>570</v>
      </c>
      <c r="M132" s="35" t="s">
        <v>565</v>
      </c>
      <c r="N132" s="24">
        <v>0</v>
      </c>
      <c r="O132" s="33"/>
      <c r="P132" s="37"/>
      <c r="Q132" s="33"/>
      <c r="R132" s="38"/>
    </row>
    <row r="133" spans="1:18" ht="57" hidden="1">
      <c r="A133" s="20" t="s">
        <v>44</v>
      </c>
      <c r="B133" s="75" t="s">
        <v>559</v>
      </c>
      <c r="C133" s="20">
        <v>5</v>
      </c>
      <c r="D133" s="21" t="s">
        <v>573</v>
      </c>
      <c r="E133" s="20" t="s">
        <v>574</v>
      </c>
      <c r="F133" s="43">
        <v>270</v>
      </c>
      <c r="G133" s="43" t="s">
        <v>65</v>
      </c>
      <c r="H133" s="34" t="s">
        <v>575</v>
      </c>
      <c r="I133" s="36" t="s">
        <v>576</v>
      </c>
      <c r="J133" s="23" t="s">
        <v>577</v>
      </c>
      <c r="K133" s="43"/>
      <c r="L133" s="35" t="s">
        <v>578</v>
      </c>
      <c r="M133" s="35" t="s">
        <v>579</v>
      </c>
      <c r="N133" s="24">
        <v>0</v>
      </c>
      <c r="O133" s="33"/>
      <c r="P133" s="37"/>
      <c r="Q133" s="33"/>
      <c r="R133" s="38"/>
    </row>
    <row r="134" spans="1:18" ht="68.45" hidden="1">
      <c r="A134" s="20" t="s">
        <v>44</v>
      </c>
      <c r="B134" s="75" t="s">
        <v>559</v>
      </c>
      <c r="C134" s="20">
        <v>6</v>
      </c>
      <c r="D134" s="21" t="s">
        <v>580</v>
      </c>
      <c r="E134" s="20" t="s">
        <v>581</v>
      </c>
      <c r="F134" s="43">
        <v>150</v>
      </c>
      <c r="G134" s="43" t="s">
        <v>65</v>
      </c>
      <c r="H134" s="34" t="s">
        <v>575</v>
      </c>
      <c r="I134" s="36" t="s">
        <v>576</v>
      </c>
      <c r="J134" s="23" t="s">
        <v>577</v>
      </c>
      <c r="K134" s="43"/>
      <c r="L134" s="35" t="s">
        <v>578</v>
      </c>
      <c r="M134" s="35" t="s">
        <v>582</v>
      </c>
      <c r="N134" s="24">
        <v>0</v>
      </c>
      <c r="O134" s="33"/>
      <c r="P134" s="37"/>
      <c r="Q134" s="33"/>
      <c r="R134" s="38"/>
    </row>
    <row r="135" spans="1:18" ht="68.45" hidden="1">
      <c r="A135" s="20" t="s">
        <v>44</v>
      </c>
      <c r="B135" s="75" t="s">
        <v>559</v>
      </c>
      <c r="C135" s="20">
        <v>7</v>
      </c>
      <c r="D135" s="21" t="s">
        <v>583</v>
      </c>
      <c r="E135" s="20" t="s">
        <v>584</v>
      </c>
      <c r="F135" s="43">
        <v>310</v>
      </c>
      <c r="G135" s="43" t="s">
        <v>65</v>
      </c>
      <c r="H135" s="34" t="s">
        <v>585</v>
      </c>
      <c r="I135" s="36" t="s">
        <v>586</v>
      </c>
      <c r="J135" s="23" t="s">
        <v>587</v>
      </c>
      <c r="K135" s="43"/>
      <c r="L135" s="35" t="s">
        <v>570</v>
      </c>
      <c r="M135" s="35" t="s">
        <v>588</v>
      </c>
      <c r="N135" s="24">
        <v>0</v>
      </c>
      <c r="O135" s="33"/>
      <c r="P135" s="37"/>
      <c r="Q135" s="33"/>
      <c r="R135" s="38"/>
    </row>
    <row r="136" spans="1:18" ht="68.45" hidden="1">
      <c r="A136" s="20" t="s">
        <v>44</v>
      </c>
      <c r="B136" s="75" t="s">
        <v>559</v>
      </c>
      <c r="C136" s="20">
        <v>8</v>
      </c>
      <c r="D136" s="21" t="s">
        <v>589</v>
      </c>
      <c r="E136" s="20" t="s">
        <v>590</v>
      </c>
      <c r="F136" s="43">
        <v>170</v>
      </c>
      <c r="G136" s="43" t="s">
        <v>65</v>
      </c>
      <c r="H136" s="34" t="s">
        <v>591</v>
      </c>
      <c r="I136" s="36" t="s">
        <v>592</v>
      </c>
      <c r="J136" s="23" t="s">
        <v>587</v>
      </c>
      <c r="K136" s="43"/>
      <c r="L136" s="35" t="s">
        <v>593</v>
      </c>
      <c r="M136" s="35" t="s">
        <v>594</v>
      </c>
      <c r="N136" s="24">
        <v>0</v>
      </c>
      <c r="O136" s="33"/>
      <c r="P136" s="37"/>
      <c r="Q136" s="33"/>
      <c r="R136" s="38"/>
    </row>
    <row r="137" spans="1:18" ht="91.15" hidden="1">
      <c r="A137" s="20" t="s">
        <v>44</v>
      </c>
      <c r="B137" s="75" t="s">
        <v>559</v>
      </c>
      <c r="C137" s="20">
        <v>9</v>
      </c>
      <c r="D137" s="21" t="s">
        <v>595</v>
      </c>
      <c r="E137" s="20" t="s">
        <v>596</v>
      </c>
      <c r="F137" s="43">
        <v>300</v>
      </c>
      <c r="G137" s="43" t="s">
        <v>65</v>
      </c>
      <c r="H137" s="34" t="s">
        <v>597</v>
      </c>
      <c r="I137" s="36" t="s">
        <v>598</v>
      </c>
      <c r="J137" s="23" t="s">
        <v>577</v>
      </c>
      <c r="K137" s="43"/>
      <c r="L137" s="35" t="s">
        <v>599</v>
      </c>
      <c r="M137" s="35" t="s">
        <v>600</v>
      </c>
      <c r="N137" s="24">
        <v>0</v>
      </c>
      <c r="O137" s="33"/>
      <c r="P137" s="37"/>
      <c r="Q137" s="33"/>
      <c r="R137" s="38"/>
    </row>
    <row r="138" spans="1:18" ht="57" hidden="1">
      <c r="A138" s="20" t="s">
        <v>44</v>
      </c>
      <c r="B138" s="75" t="s">
        <v>559</v>
      </c>
      <c r="C138" s="20">
        <v>10</v>
      </c>
      <c r="D138" s="21" t="s">
        <v>601</v>
      </c>
      <c r="E138" s="20" t="s">
        <v>602</v>
      </c>
      <c r="F138" s="43">
        <v>50</v>
      </c>
      <c r="G138" s="43" t="s">
        <v>65</v>
      </c>
      <c r="H138" s="34" t="s">
        <v>603</v>
      </c>
      <c r="I138" s="36" t="s">
        <v>604</v>
      </c>
      <c r="J138" s="23" t="s">
        <v>376</v>
      </c>
      <c r="K138" s="43"/>
      <c r="L138" s="35" t="s">
        <v>69</v>
      </c>
      <c r="M138" s="35" t="s">
        <v>605</v>
      </c>
      <c r="N138" s="24">
        <v>0</v>
      </c>
      <c r="O138" s="33"/>
      <c r="P138" s="37"/>
      <c r="Q138" s="33"/>
      <c r="R138" s="38"/>
    </row>
    <row r="139" spans="1:18" ht="61.15" hidden="1" customHeight="1">
      <c r="A139" s="20" t="s">
        <v>38</v>
      </c>
      <c r="B139" s="20" t="s">
        <v>606</v>
      </c>
      <c r="C139" s="20">
        <v>1</v>
      </c>
      <c r="D139" s="21" t="s">
        <v>607</v>
      </c>
      <c r="E139" s="20" t="s">
        <v>608</v>
      </c>
      <c r="F139" s="20">
        <v>560</v>
      </c>
      <c r="G139" s="20" t="s">
        <v>65</v>
      </c>
      <c r="H139" s="23" t="s">
        <v>609</v>
      </c>
      <c r="I139" s="23" t="s">
        <v>610</v>
      </c>
      <c r="J139" s="23" t="s">
        <v>611</v>
      </c>
      <c r="K139" s="23"/>
      <c r="L139" s="22" t="s">
        <v>612</v>
      </c>
      <c r="M139" s="22" t="s">
        <v>613</v>
      </c>
      <c r="N139" s="20">
        <v>0</v>
      </c>
    </row>
    <row r="140" spans="1:18" ht="68.45" hidden="1">
      <c r="A140" s="20" t="s">
        <v>38</v>
      </c>
      <c r="B140" s="20" t="s">
        <v>606</v>
      </c>
      <c r="C140" s="20">
        <v>2</v>
      </c>
      <c r="D140" s="21" t="s">
        <v>614</v>
      </c>
      <c r="E140" s="20" t="s">
        <v>615</v>
      </c>
      <c r="F140" s="20">
        <v>1480</v>
      </c>
      <c r="G140" s="20" t="s">
        <v>65</v>
      </c>
      <c r="H140" s="23" t="s">
        <v>616</v>
      </c>
      <c r="I140" s="23" t="s">
        <v>617</v>
      </c>
      <c r="J140" s="23" t="s">
        <v>618</v>
      </c>
      <c r="K140" s="23"/>
      <c r="L140" s="22"/>
      <c r="M140" s="22" t="s">
        <v>619</v>
      </c>
      <c r="N140" s="20">
        <v>0</v>
      </c>
    </row>
    <row r="141" spans="1:18" ht="57" hidden="1">
      <c r="A141" s="20" t="s">
        <v>38</v>
      </c>
      <c r="B141" s="20" t="s">
        <v>606</v>
      </c>
      <c r="C141" s="20">
        <v>3</v>
      </c>
      <c r="D141" s="21" t="s">
        <v>620</v>
      </c>
      <c r="E141" s="20" t="s">
        <v>621</v>
      </c>
      <c r="F141" s="20">
        <v>90</v>
      </c>
      <c r="G141" s="20" t="s">
        <v>65</v>
      </c>
      <c r="H141" s="23" t="s">
        <v>622</v>
      </c>
      <c r="I141" s="23" t="s">
        <v>623</v>
      </c>
      <c r="J141" s="23" t="s">
        <v>624</v>
      </c>
      <c r="K141" s="23"/>
      <c r="L141" s="22" t="s">
        <v>625</v>
      </c>
      <c r="M141" s="22" t="s">
        <v>626</v>
      </c>
      <c r="N141" s="20">
        <v>0</v>
      </c>
    </row>
    <row r="142" spans="1:18" ht="57" hidden="1">
      <c r="A142" s="20" t="s">
        <v>38</v>
      </c>
      <c r="B142" s="20" t="s">
        <v>606</v>
      </c>
      <c r="C142" s="20">
        <v>4</v>
      </c>
      <c r="D142" s="21" t="s">
        <v>627</v>
      </c>
      <c r="E142" s="20" t="s">
        <v>628</v>
      </c>
      <c r="F142" s="20">
        <v>90</v>
      </c>
      <c r="G142" s="20" t="s">
        <v>65</v>
      </c>
      <c r="H142" s="23" t="s">
        <v>629</v>
      </c>
      <c r="I142" s="23" t="s">
        <v>623</v>
      </c>
      <c r="J142" s="23" t="s">
        <v>624</v>
      </c>
      <c r="K142" s="23"/>
      <c r="L142" s="22" t="s">
        <v>625</v>
      </c>
      <c r="M142" s="22" t="s">
        <v>626</v>
      </c>
      <c r="N142" s="20">
        <v>0</v>
      </c>
    </row>
    <row r="143" spans="1:18" ht="57" hidden="1">
      <c r="A143" s="20" t="s">
        <v>38</v>
      </c>
      <c r="B143" s="20" t="s">
        <v>606</v>
      </c>
      <c r="C143" s="20">
        <v>5</v>
      </c>
      <c r="D143" s="21" t="s">
        <v>630</v>
      </c>
      <c r="E143" s="20" t="s">
        <v>631</v>
      </c>
      <c r="F143" s="20">
        <v>580</v>
      </c>
      <c r="G143" s="20" t="s">
        <v>65</v>
      </c>
      <c r="H143" s="23" t="s">
        <v>632</v>
      </c>
      <c r="I143" s="23" t="s">
        <v>633</v>
      </c>
      <c r="J143" s="23" t="s">
        <v>634</v>
      </c>
      <c r="K143" s="23"/>
      <c r="L143" s="22" t="s">
        <v>635</v>
      </c>
      <c r="M143" s="22" t="s">
        <v>636</v>
      </c>
      <c r="N143" s="20">
        <v>0</v>
      </c>
    </row>
    <row r="144" spans="1:18" ht="45.6" hidden="1">
      <c r="A144" s="20" t="s">
        <v>38</v>
      </c>
      <c r="B144" s="20" t="s">
        <v>606</v>
      </c>
      <c r="C144" s="20">
        <v>6</v>
      </c>
      <c r="D144" s="21" t="s">
        <v>637</v>
      </c>
      <c r="E144" s="20" t="s">
        <v>638</v>
      </c>
      <c r="F144" s="20">
        <v>490</v>
      </c>
      <c r="G144" s="20" t="s">
        <v>65</v>
      </c>
      <c r="H144" s="23" t="s">
        <v>639</v>
      </c>
      <c r="I144" s="23" t="s">
        <v>640</v>
      </c>
      <c r="J144" s="23" t="s">
        <v>376</v>
      </c>
      <c r="K144" s="23"/>
      <c r="L144" s="22" t="s">
        <v>641</v>
      </c>
      <c r="M144" s="22" t="s">
        <v>642</v>
      </c>
      <c r="N144" s="20">
        <v>0</v>
      </c>
    </row>
    <row r="145" spans="1:19" ht="57" hidden="1">
      <c r="A145" s="22" t="s">
        <v>38</v>
      </c>
      <c r="B145" s="22" t="s">
        <v>606</v>
      </c>
      <c r="C145" s="22">
        <v>7</v>
      </c>
      <c r="D145" s="34" t="s">
        <v>643</v>
      </c>
      <c r="E145" s="22" t="s">
        <v>644</v>
      </c>
      <c r="F145" s="22">
        <v>600</v>
      </c>
      <c r="G145" s="22" t="s">
        <v>65</v>
      </c>
      <c r="H145" s="23" t="s">
        <v>645</v>
      </c>
      <c r="I145" s="23" t="s">
        <v>633</v>
      </c>
      <c r="J145" s="23" t="s">
        <v>634</v>
      </c>
      <c r="K145" s="23"/>
      <c r="L145" s="22" t="s">
        <v>635</v>
      </c>
      <c r="M145" s="22" t="s">
        <v>636</v>
      </c>
      <c r="N145" s="22">
        <v>0</v>
      </c>
      <c r="O145" s="76"/>
      <c r="P145" s="76"/>
      <c r="Q145" s="76"/>
      <c r="R145" s="76"/>
    </row>
    <row r="146" spans="1:19" ht="45.6" hidden="1">
      <c r="A146" s="20" t="s">
        <v>38</v>
      </c>
      <c r="B146" s="20" t="s">
        <v>606</v>
      </c>
      <c r="C146" s="20">
        <v>8</v>
      </c>
      <c r="D146" s="21" t="s">
        <v>646</v>
      </c>
      <c r="E146" s="20" t="s">
        <v>647</v>
      </c>
      <c r="F146" s="20">
        <v>490</v>
      </c>
      <c r="G146" s="20" t="s">
        <v>65</v>
      </c>
      <c r="H146" s="23" t="s">
        <v>639</v>
      </c>
      <c r="I146" s="23" t="s">
        <v>648</v>
      </c>
      <c r="J146" s="23" t="s">
        <v>376</v>
      </c>
      <c r="K146" s="23"/>
      <c r="L146" s="22" t="s">
        <v>641</v>
      </c>
      <c r="M146" s="22" t="s">
        <v>642</v>
      </c>
      <c r="N146" s="20">
        <v>0</v>
      </c>
    </row>
    <row r="147" spans="1:19" ht="45.6" hidden="1">
      <c r="A147" s="20" t="s">
        <v>38</v>
      </c>
      <c r="B147" s="20" t="s">
        <v>606</v>
      </c>
      <c r="C147" s="20">
        <v>9</v>
      </c>
      <c r="D147" s="21" t="s">
        <v>649</v>
      </c>
      <c r="E147" s="20" t="s">
        <v>650</v>
      </c>
      <c r="F147" s="20">
        <v>560</v>
      </c>
      <c r="G147" s="20" t="s">
        <v>65</v>
      </c>
      <c r="H147" s="23" t="s">
        <v>609</v>
      </c>
      <c r="I147" s="23" t="s">
        <v>610</v>
      </c>
      <c r="J147" s="23" t="s">
        <v>611</v>
      </c>
      <c r="K147" s="23"/>
      <c r="L147" s="22" t="s">
        <v>651</v>
      </c>
      <c r="M147" s="22" t="s">
        <v>613</v>
      </c>
      <c r="N147" s="20">
        <v>0</v>
      </c>
    </row>
    <row r="148" spans="1:19" ht="34.15" hidden="1">
      <c r="A148" s="22" t="s">
        <v>38</v>
      </c>
      <c r="B148" s="22" t="s">
        <v>606</v>
      </c>
      <c r="C148" s="22">
        <v>10</v>
      </c>
      <c r="D148" s="34" t="s">
        <v>652</v>
      </c>
      <c r="E148" s="22" t="s">
        <v>653</v>
      </c>
      <c r="F148" s="22">
        <v>960</v>
      </c>
      <c r="G148" s="22" t="s">
        <v>65</v>
      </c>
      <c r="H148" s="23" t="s">
        <v>654</v>
      </c>
      <c r="I148" s="23" t="s">
        <v>655</v>
      </c>
      <c r="J148" s="23" t="s">
        <v>656</v>
      </c>
      <c r="K148" s="23"/>
      <c r="L148" s="22"/>
      <c r="M148" s="22" t="s">
        <v>657</v>
      </c>
      <c r="N148" s="22">
        <v>0</v>
      </c>
    </row>
    <row r="149" spans="1:19" ht="45.6" hidden="1">
      <c r="A149" s="20" t="s">
        <v>38</v>
      </c>
      <c r="B149" s="20" t="s">
        <v>606</v>
      </c>
      <c r="C149" s="20">
        <v>11</v>
      </c>
      <c r="D149" s="21" t="s">
        <v>658</v>
      </c>
      <c r="E149" s="20" t="s">
        <v>659</v>
      </c>
      <c r="F149" s="20">
        <v>500</v>
      </c>
      <c r="G149" s="20" t="s">
        <v>65</v>
      </c>
      <c r="H149" s="23" t="s">
        <v>660</v>
      </c>
      <c r="I149" s="23" t="s">
        <v>661</v>
      </c>
      <c r="J149" s="23" t="s">
        <v>376</v>
      </c>
      <c r="K149" s="23"/>
      <c r="L149" s="22" t="s">
        <v>641</v>
      </c>
      <c r="M149" s="22" t="s">
        <v>642</v>
      </c>
      <c r="N149" s="20">
        <v>0</v>
      </c>
    </row>
    <row r="150" spans="1:19" ht="45.6" hidden="1">
      <c r="A150" s="20" t="s">
        <v>38</v>
      </c>
      <c r="B150" s="20" t="s">
        <v>606</v>
      </c>
      <c r="C150" s="20">
        <v>12</v>
      </c>
      <c r="D150" s="21" t="s">
        <v>662</v>
      </c>
      <c r="E150" s="20" t="s">
        <v>663</v>
      </c>
      <c r="F150" s="20">
        <v>580</v>
      </c>
      <c r="G150" s="20" t="s">
        <v>65</v>
      </c>
      <c r="H150" s="23" t="s">
        <v>664</v>
      </c>
      <c r="I150" s="23" t="s">
        <v>665</v>
      </c>
      <c r="J150" s="23" t="s">
        <v>376</v>
      </c>
      <c r="K150" s="23"/>
      <c r="L150" s="22"/>
      <c r="M150" s="22" t="s">
        <v>666</v>
      </c>
      <c r="N150" s="20">
        <v>0</v>
      </c>
    </row>
    <row r="151" spans="1:19" ht="45.6" hidden="1">
      <c r="A151" s="20" t="s">
        <v>38</v>
      </c>
      <c r="B151" s="20" t="s">
        <v>606</v>
      </c>
      <c r="C151" s="20">
        <v>13</v>
      </c>
      <c r="D151" s="21" t="s">
        <v>667</v>
      </c>
      <c r="E151" s="20" t="s">
        <v>40</v>
      </c>
      <c r="F151" s="35">
        <v>900</v>
      </c>
      <c r="G151" s="35" t="s">
        <v>65</v>
      </c>
      <c r="H151" s="36" t="s">
        <v>668</v>
      </c>
      <c r="I151" s="36" t="s">
        <v>669</v>
      </c>
      <c r="J151" s="23" t="s">
        <v>618</v>
      </c>
      <c r="K151" s="36"/>
      <c r="L151" s="35" t="s">
        <v>670</v>
      </c>
      <c r="M151" s="35" t="s">
        <v>671</v>
      </c>
      <c r="N151" s="20">
        <v>0</v>
      </c>
    </row>
    <row r="152" spans="1:19" ht="57" hidden="1">
      <c r="A152" s="20" t="s">
        <v>38</v>
      </c>
      <c r="B152" s="20" t="s">
        <v>606</v>
      </c>
      <c r="C152" s="20">
        <v>14</v>
      </c>
      <c r="D152" s="21" t="s">
        <v>672</v>
      </c>
      <c r="E152" s="20" t="s">
        <v>673</v>
      </c>
      <c r="F152" s="35">
        <v>460</v>
      </c>
      <c r="G152" s="35" t="s">
        <v>65</v>
      </c>
      <c r="H152" s="36" t="s">
        <v>674</v>
      </c>
      <c r="I152" s="36" t="s">
        <v>675</v>
      </c>
      <c r="J152" s="24" t="s">
        <v>676</v>
      </c>
      <c r="K152" s="36"/>
      <c r="L152" s="35" t="s">
        <v>677</v>
      </c>
      <c r="M152" s="35" t="s">
        <v>678</v>
      </c>
      <c r="N152" s="20">
        <v>0</v>
      </c>
    </row>
    <row r="153" spans="1:19" ht="57" hidden="1">
      <c r="A153" s="20" t="s">
        <v>38</v>
      </c>
      <c r="B153" s="20" t="s">
        <v>606</v>
      </c>
      <c r="C153" s="20">
        <v>15</v>
      </c>
      <c r="D153" s="21" t="s">
        <v>679</v>
      </c>
      <c r="E153" s="20" t="s">
        <v>680</v>
      </c>
      <c r="F153" s="35">
        <v>460</v>
      </c>
      <c r="G153" s="35" t="s">
        <v>65</v>
      </c>
      <c r="H153" s="36" t="s">
        <v>674</v>
      </c>
      <c r="I153" s="36" t="s">
        <v>675</v>
      </c>
      <c r="J153" s="24" t="s">
        <v>676</v>
      </c>
      <c r="K153" s="36"/>
      <c r="L153" s="35" t="s">
        <v>677</v>
      </c>
      <c r="M153" s="35" t="s">
        <v>678</v>
      </c>
      <c r="N153" s="20">
        <v>0</v>
      </c>
    </row>
    <row r="154" spans="1:19" ht="45.6" hidden="1">
      <c r="A154" s="20" t="s">
        <v>38</v>
      </c>
      <c r="B154" s="20" t="s">
        <v>606</v>
      </c>
      <c r="C154" s="20">
        <v>16</v>
      </c>
      <c r="D154" s="21" t="s">
        <v>681</v>
      </c>
      <c r="E154" s="20" t="s">
        <v>682</v>
      </c>
      <c r="F154" s="35">
        <v>560</v>
      </c>
      <c r="G154" s="35" t="s">
        <v>65</v>
      </c>
      <c r="H154" s="36" t="s">
        <v>683</v>
      </c>
      <c r="I154" s="36" t="s">
        <v>684</v>
      </c>
      <c r="J154" s="24" t="s">
        <v>685</v>
      </c>
      <c r="K154" s="36"/>
      <c r="L154" s="35" t="s">
        <v>686</v>
      </c>
      <c r="M154" s="35" t="s">
        <v>687</v>
      </c>
      <c r="N154" s="24">
        <v>0</v>
      </c>
    </row>
    <row r="155" spans="1:19" ht="45.6" hidden="1">
      <c r="A155" s="20" t="s">
        <v>38</v>
      </c>
      <c r="B155" s="39" t="s">
        <v>688</v>
      </c>
      <c r="C155" s="39">
        <v>1</v>
      </c>
      <c r="D155" s="40" t="s">
        <v>689</v>
      </c>
      <c r="E155" s="20" t="s">
        <v>690</v>
      </c>
      <c r="F155" s="39">
        <v>70</v>
      </c>
      <c r="G155" s="39" t="s">
        <v>65</v>
      </c>
      <c r="H155" s="36" t="s">
        <v>691</v>
      </c>
      <c r="I155" s="36" t="s">
        <v>692</v>
      </c>
      <c r="J155" s="24" t="s">
        <v>693</v>
      </c>
      <c r="K155" s="41"/>
      <c r="L155" s="39" t="s">
        <v>69</v>
      </c>
      <c r="M155" s="39" t="s">
        <v>69</v>
      </c>
      <c r="N155" s="39">
        <v>1</v>
      </c>
    </row>
    <row r="156" spans="1:19" ht="45.6" hidden="1">
      <c r="A156" s="20" t="s">
        <v>38</v>
      </c>
      <c r="B156" s="39" t="s">
        <v>688</v>
      </c>
      <c r="C156" s="20">
        <v>2</v>
      </c>
      <c r="D156" s="21" t="s">
        <v>694</v>
      </c>
      <c r="E156" s="20" t="s">
        <v>695</v>
      </c>
      <c r="F156" s="20">
        <v>310</v>
      </c>
      <c r="G156" s="20" t="s">
        <v>65</v>
      </c>
      <c r="H156" s="36" t="s">
        <v>691</v>
      </c>
      <c r="I156" s="36" t="s">
        <v>696</v>
      </c>
      <c r="J156" s="24" t="s">
        <v>693</v>
      </c>
      <c r="K156" s="23"/>
      <c r="L156" s="39" t="s">
        <v>69</v>
      </c>
      <c r="M156" s="39" t="s">
        <v>69</v>
      </c>
      <c r="N156" s="39">
        <v>1</v>
      </c>
    </row>
    <row r="157" spans="1:19" ht="45.6" hidden="1">
      <c r="A157" s="20" t="s">
        <v>38</v>
      </c>
      <c r="B157" s="39" t="s">
        <v>688</v>
      </c>
      <c r="C157" s="39">
        <v>3</v>
      </c>
      <c r="D157" s="40" t="s">
        <v>697</v>
      </c>
      <c r="E157" s="20" t="s">
        <v>698</v>
      </c>
      <c r="F157" s="20">
        <v>300</v>
      </c>
      <c r="G157" s="20" t="s">
        <v>65</v>
      </c>
      <c r="H157" s="36" t="s">
        <v>699</v>
      </c>
      <c r="I157" s="36" t="s">
        <v>696</v>
      </c>
      <c r="J157" s="24" t="s">
        <v>693</v>
      </c>
      <c r="K157" s="23"/>
      <c r="L157" s="39" t="s">
        <v>69</v>
      </c>
      <c r="M157" s="39" t="s">
        <v>69</v>
      </c>
      <c r="N157" s="39">
        <v>0</v>
      </c>
    </row>
    <row r="158" spans="1:19" ht="45.6" hidden="1">
      <c r="A158" s="20" t="s">
        <v>38</v>
      </c>
      <c r="B158" s="39" t="s">
        <v>688</v>
      </c>
      <c r="C158" s="39">
        <v>4</v>
      </c>
      <c r="D158" s="21" t="s">
        <v>700</v>
      </c>
      <c r="E158" s="20" t="s">
        <v>701</v>
      </c>
      <c r="F158" s="20">
        <v>200</v>
      </c>
      <c r="G158" s="20" t="s">
        <v>65</v>
      </c>
      <c r="H158" s="36" t="s">
        <v>702</v>
      </c>
      <c r="I158" s="36" t="s">
        <v>696</v>
      </c>
      <c r="J158" s="24" t="s">
        <v>693</v>
      </c>
      <c r="K158" s="23"/>
      <c r="L158" s="39" t="s">
        <v>69</v>
      </c>
      <c r="M158" s="39" t="s">
        <v>69</v>
      </c>
      <c r="N158" s="39">
        <v>1</v>
      </c>
    </row>
    <row r="159" spans="1:19" ht="45.6" hidden="1">
      <c r="A159" s="20" t="s">
        <v>38</v>
      </c>
      <c r="B159" s="39" t="s">
        <v>688</v>
      </c>
      <c r="C159" s="39">
        <v>5</v>
      </c>
      <c r="D159" s="21" t="s">
        <v>703</v>
      </c>
      <c r="E159" s="20" t="s">
        <v>704</v>
      </c>
      <c r="F159" s="20">
        <v>200</v>
      </c>
      <c r="G159" s="20" t="s">
        <v>65</v>
      </c>
      <c r="H159" s="36" t="s">
        <v>702</v>
      </c>
      <c r="I159" s="36" t="s">
        <v>696</v>
      </c>
      <c r="J159" s="24" t="s">
        <v>693</v>
      </c>
      <c r="K159" s="23"/>
      <c r="L159" s="39" t="s">
        <v>69</v>
      </c>
      <c r="M159" s="39" t="s">
        <v>69</v>
      </c>
      <c r="N159" s="39">
        <v>1</v>
      </c>
    </row>
    <row r="160" spans="1:19" ht="45.6" hidden="1">
      <c r="A160" s="28" t="s">
        <v>38</v>
      </c>
      <c r="B160" s="28" t="s">
        <v>688</v>
      </c>
      <c r="C160" s="28">
        <v>6</v>
      </c>
      <c r="D160" s="77" t="s">
        <v>705</v>
      </c>
      <c r="E160" s="28" t="s">
        <v>706</v>
      </c>
      <c r="F160" s="28">
        <v>140</v>
      </c>
      <c r="G160" s="28" t="s">
        <v>65</v>
      </c>
      <c r="H160" s="78" t="s">
        <v>707</v>
      </c>
      <c r="I160" s="78" t="s">
        <v>708</v>
      </c>
      <c r="J160" s="23" t="s">
        <v>376</v>
      </c>
      <c r="K160" s="78"/>
      <c r="L160" s="29" t="s">
        <v>709</v>
      </c>
      <c r="M160" s="29"/>
      <c r="N160" s="28">
        <v>0</v>
      </c>
      <c r="O160" s="79"/>
      <c r="P160" s="79"/>
      <c r="Q160" s="79"/>
      <c r="R160" s="79"/>
      <c r="S160" s="79"/>
    </row>
    <row r="161" spans="1:19" ht="45.6" hidden="1">
      <c r="A161" s="28" t="s">
        <v>38</v>
      </c>
      <c r="B161" s="28" t="s">
        <v>688</v>
      </c>
      <c r="C161" s="28">
        <v>7</v>
      </c>
      <c r="D161" s="77" t="s">
        <v>710</v>
      </c>
      <c r="E161" s="28" t="s">
        <v>711</v>
      </c>
      <c r="F161" s="28">
        <v>130</v>
      </c>
      <c r="G161" s="28" t="s">
        <v>65</v>
      </c>
      <c r="H161" s="78" t="s">
        <v>712</v>
      </c>
      <c r="I161" s="78" t="s">
        <v>708</v>
      </c>
      <c r="J161" s="23" t="s">
        <v>376</v>
      </c>
      <c r="K161" s="78"/>
      <c r="L161" s="29" t="s">
        <v>713</v>
      </c>
      <c r="M161" s="29"/>
      <c r="N161" s="28">
        <v>0</v>
      </c>
      <c r="O161" s="79"/>
      <c r="P161" s="79"/>
      <c r="Q161" s="79"/>
      <c r="R161" s="79"/>
      <c r="S161" s="79"/>
    </row>
    <row r="162" spans="1:19" ht="45.6" hidden="1">
      <c r="A162" s="28" t="s">
        <v>38</v>
      </c>
      <c r="B162" s="28" t="s">
        <v>688</v>
      </c>
      <c r="C162" s="28">
        <v>8</v>
      </c>
      <c r="D162" s="77" t="s">
        <v>714</v>
      </c>
      <c r="E162" s="28" t="s">
        <v>715</v>
      </c>
      <c r="F162" s="28">
        <v>325</v>
      </c>
      <c r="G162" s="28" t="s">
        <v>65</v>
      </c>
      <c r="H162" s="78" t="s">
        <v>712</v>
      </c>
      <c r="I162" s="78" t="s">
        <v>708</v>
      </c>
      <c r="J162" s="23" t="s">
        <v>376</v>
      </c>
      <c r="K162" s="78"/>
      <c r="L162" s="29" t="s">
        <v>716</v>
      </c>
      <c r="M162" s="29"/>
      <c r="N162" s="28">
        <v>0</v>
      </c>
      <c r="O162" s="79"/>
      <c r="P162" s="79"/>
      <c r="Q162" s="79"/>
      <c r="R162" s="79"/>
      <c r="S162" s="79"/>
    </row>
    <row r="163" spans="1:19" ht="57" hidden="1">
      <c r="A163" s="28" t="s">
        <v>38</v>
      </c>
      <c r="B163" s="28" t="s">
        <v>688</v>
      </c>
      <c r="C163" s="28">
        <v>9</v>
      </c>
      <c r="D163" s="77" t="s">
        <v>717</v>
      </c>
      <c r="E163" s="28" t="s">
        <v>718</v>
      </c>
      <c r="F163" s="28">
        <v>90</v>
      </c>
      <c r="G163" s="28" t="s">
        <v>65</v>
      </c>
      <c r="H163" s="78" t="s">
        <v>719</v>
      </c>
      <c r="I163" s="78" t="s">
        <v>720</v>
      </c>
      <c r="J163" s="23" t="s">
        <v>376</v>
      </c>
      <c r="K163" s="78"/>
      <c r="L163" s="29" t="s">
        <v>721</v>
      </c>
      <c r="M163" s="29"/>
      <c r="N163" s="28">
        <v>1</v>
      </c>
      <c r="O163" s="79"/>
      <c r="P163" s="79"/>
      <c r="Q163" s="79"/>
      <c r="R163" s="79"/>
      <c r="S163" s="79"/>
    </row>
    <row r="164" spans="1:19" ht="57" hidden="1">
      <c r="A164" s="28" t="s">
        <v>38</v>
      </c>
      <c r="B164" s="28" t="s">
        <v>688</v>
      </c>
      <c r="C164" s="28">
        <v>10</v>
      </c>
      <c r="D164" s="77" t="s">
        <v>722</v>
      </c>
      <c r="E164" s="28" t="s">
        <v>723</v>
      </c>
      <c r="F164" s="28">
        <v>90</v>
      </c>
      <c r="G164" s="28" t="s">
        <v>65</v>
      </c>
      <c r="H164" s="78" t="s">
        <v>724</v>
      </c>
      <c r="I164" s="78" t="s">
        <v>725</v>
      </c>
      <c r="J164" s="23" t="s">
        <v>376</v>
      </c>
      <c r="K164" s="78"/>
      <c r="L164" s="29" t="s">
        <v>721</v>
      </c>
      <c r="M164" s="29"/>
      <c r="N164" s="28">
        <v>1</v>
      </c>
      <c r="O164" s="79"/>
      <c r="P164" s="79"/>
      <c r="Q164" s="79"/>
      <c r="R164" s="79"/>
      <c r="S164" s="79"/>
    </row>
    <row r="165" spans="1:19" ht="57" hidden="1">
      <c r="A165" s="28" t="s">
        <v>38</v>
      </c>
      <c r="B165" s="28" t="s">
        <v>688</v>
      </c>
      <c r="C165" s="28">
        <v>11</v>
      </c>
      <c r="D165" s="77" t="s">
        <v>726</v>
      </c>
      <c r="E165" s="28" t="s">
        <v>727</v>
      </c>
      <c r="F165" s="28">
        <v>90</v>
      </c>
      <c r="G165" s="28" t="s">
        <v>65</v>
      </c>
      <c r="H165" s="78" t="s">
        <v>724</v>
      </c>
      <c r="I165" s="78" t="s">
        <v>728</v>
      </c>
      <c r="J165" s="23" t="s">
        <v>376</v>
      </c>
      <c r="K165" s="78"/>
      <c r="L165" s="29" t="s">
        <v>721</v>
      </c>
      <c r="M165" s="29"/>
      <c r="N165" s="28">
        <v>1</v>
      </c>
      <c r="O165" s="79"/>
      <c r="P165" s="79"/>
      <c r="Q165" s="79"/>
      <c r="R165" s="79"/>
      <c r="S165" s="79"/>
    </row>
    <row r="166" spans="1:19" ht="57" hidden="1">
      <c r="A166" s="28" t="s">
        <v>38</v>
      </c>
      <c r="B166" s="28" t="s">
        <v>688</v>
      </c>
      <c r="C166" s="28">
        <v>12</v>
      </c>
      <c r="D166" s="77" t="s">
        <v>729</v>
      </c>
      <c r="E166" s="28" t="s">
        <v>730</v>
      </c>
      <c r="F166" s="28">
        <v>80</v>
      </c>
      <c r="G166" s="28" t="s">
        <v>65</v>
      </c>
      <c r="H166" s="78" t="s">
        <v>731</v>
      </c>
      <c r="I166" s="78" t="s">
        <v>732</v>
      </c>
      <c r="J166" s="23" t="s">
        <v>376</v>
      </c>
      <c r="K166" s="78"/>
      <c r="L166" s="29" t="s">
        <v>721</v>
      </c>
      <c r="M166" s="29"/>
      <c r="N166" s="28">
        <v>1</v>
      </c>
      <c r="O166" s="79"/>
      <c r="P166" s="79"/>
      <c r="Q166" s="79"/>
      <c r="R166" s="79"/>
      <c r="S166" s="79"/>
    </row>
    <row r="167" spans="1:19" ht="57" hidden="1">
      <c r="A167" s="28" t="s">
        <v>38</v>
      </c>
      <c r="B167" s="28" t="s">
        <v>688</v>
      </c>
      <c r="C167" s="28">
        <v>13</v>
      </c>
      <c r="D167" s="77" t="s">
        <v>733</v>
      </c>
      <c r="E167" s="28" t="s">
        <v>734</v>
      </c>
      <c r="F167" s="28">
        <v>80</v>
      </c>
      <c r="G167" s="28" t="s">
        <v>65</v>
      </c>
      <c r="H167" s="78" t="s">
        <v>731</v>
      </c>
      <c r="I167" s="78" t="s">
        <v>732</v>
      </c>
      <c r="J167" s="23" t="s">
        <v>376</v>
      </c>
      <c r="K167" s="78"/>
      <c r="L167" s="29" t="s">
        <v>721</v>
      </c>
      <c r="M167" s="29"/>
      <c r="N167" s="28">
        <v>1</v>
      </c>
      <c r="O167" s="79"/>
      <c r="P167" s="79"/>
      <c r="Q167" s="79"/>
      <c r="R167" s="79"/>
      <c r="S167" s="79"/>
    </row>
    <row r="168" spans="1:19" ht="57">
      <c r="A168" s="20" t="s">
        <v>41</v>
      </c>
      <c r="B168" s="20" t="s">
        <v>735</v>
      </c>
      <c r="C168" s="20">
        <v>1</v>
      </c>
      <c r="D168" s="21" t="s">
        <v>736</v>
      </c>
      <c r="E168" s="20" t="s">
        <v>737</v>
      </c>
      <c r="F168" s="20">
        <v>130</v>
      </c>
      <c r="G168" s="20" t="s">
        <v>65</v>
      </c>
      <c r="H168" s="23" t="s">
        <v>738</v>
      </c>
      <c r="I168" s="23" t="s">
        <v>739</v>
      </c>
      <c r="J168" s="23" t="s">
        <v>740</v>
      </c>
      <c r="K168" s="23"/>
      <c r="L168" s="22" t="s">
        <v>741</v>
      </c>
      <c r="M168" s="22" t="s">
        <v>612</v>
      </c>
      <c r="N168" s="20">
        <v>0</v>
      </c>
    </row>
    <row r="169" spans="1:19" ht="57">
      <c r="A169" s="20" t="s">
        <v>41</v>
      </c>
      <c r="B169" s="20" t="s">
        <v>735</v>
      </c>
      <c r="C169" s="20">
        <v>2</v>
      </c>
      <c r="D169" s="21" t="s">
        <v>742</v>
      </c>
      <c r="E169" s="20" t="s">
        <v>743</v>
      </c>
      <c r="F169" s="20">
        <v>130</v>
      </c>
      <c r="G169" s="20" t="s">
        <v>65</v>
      </c>
      <c r="H169" s="23" t="s">
        <v>738</v>
      </c>
      <c r="I169" s="23" t="s">
        <v>739</v>
      </c>
      <c r="J169" s="23" t="s">
        <v>744</v>
      </c>
      <c r="K169" s="23"/>
      <c r="L169" s="22" t="s">
        <v>741</v>
      </c>
      <c r="M169" s="22" t="s">
        <v>612</v>
      </c>
      <c r="N169" s="20">
        <v>0</v>
      </c>
    </row>
    <row r="170" spans="1:19" ht="60.75" customHeight="1">
      <c r="A170" s="20" t="s">
        <v>41</v>
      </c>
      <c r="B170" s="20" t="s">
        <v>735</v>
      </c>
      <c r="C170" s="20">
        <v>3</v>
      </c>
      <c r="D170" s="21" t="s">
        <v>745</v>
      </c>
      <c r="E170" s="20" t="s">
        <v>746</v>
      </c>
      <c r="F170" s="20">
        <v>130</v>
      </c>
      <c r="G170" s="20" t="s">
        <v>65</v>
      </c>
      <c r="H170" s="23" t="s">
        <v>738</v>
      </c>
      <c r="I170" s="23" t="s">
        <v>739</v>
      </c>
      <c r="J170" s="23" t="s">
        <v>744</v>
      </c>
      <c r="K170" s="23"/>
      <c r="L170" s="22" t="s">
        <v>741</v>
      </c>
      <c r="M170" s="22" t="s">
        <v>612</v>
      </c>
      <c r="N170" s="20">
        <v>0</v>
      </c>
    </row>
    <row r="171" spans="1:19" ht="57">
      <c r="A171" s="20" t="s">
        <v>41</v>
      </c>
      <c r="B171" s="20" t="s">
        <v>735</v>
      </c>
      <c r="C171" s="20">
        <v>4</v>
      </c>
      <c r="D171" s="21" t="s">
        <v>747</v>
      </c>
      <c r="E171" s="20" t="s">
        <v>748</v>
      </c>
      <c r="F171" s="20">
        <v>95</v>
      </c>
      <c r="G171" s="20" t="s">
        <v>65</v>
      </c>
      <c r="H171" s="23" t="s">
        <v>749</v>
      </c>
      <c r="I171" s="23" t="s">
        <v>750</v>
      </c>
      <c r="J171" s="23" t="s">
        <v>744</v>
      </c>
      <c r="K171" s="23"/>
      <c r="L171" s="22" t="s">
        <v>751</v>
      </c>
      <c r="M171" s="22" t="s">
        <v>752</v>
      </c>
      <c r="N171" s="20">
        <v>0</v>
      </c>
    </row>
    <row r="172" spans="1:19" ht="45.6">
      <c r="A172" s="20" t="s">
        <v>41</v>
      </c>
      <c r="B172" s="20" t="s">
        <v>735</v>
      </c>
      <c r="C172" s="20">
        <v>5</v>
      </c>
      <c r="D172" s="21" t="s">
        <v>753</v>
      </c>
      <c r="E172" s="28"/>
      <c r="F172" s="28"/>
      <c r="G172" s="20" t="s">
        <v>91</v>
      </c>
      <c r="H172" s="23" t="s">
        <v>754</v>
      </c>
      <c r="I172" s="23" t="s">
        <v>755</v>
      </c>
      <c r="J172" s="23" t="s">
        <v>376</v>
      </c>
      <c r="K172" s="23"/>
      <c r="L172" s="22" t="s">
        <v>69</v>
      </c>
      <c r="M172" s="22" t="s">
        <v>756</v>
      </c>
      <c r="N172" s="20">
        <v>1</v>
      </c>
    </row>
    <row r="173" spans="1:19" ht="57">
      <c r="A173" s="20" t="s">
        <v>41</v>
      </c>
      <c r="B173" s="20" t="s">
        <v>735</v>
      </c>
      <c r="C173" s="20">
        <v>6</v>
      </c>
      <c r="D173" s="21" t="s">
        <v>757</v>
      </c>
      <c r="E173" s="20" t="s">
        <v>758</v>
      </c>
      <c r="F173" s="20">
        <v>100</v>
      </c>
      <c r="G173" s="20" t="s">
        <v>65</v>
      </c>
      <c r="H173" s="23" t="s">
        <v>759</v>
      </c>
      <c r="I173" s="23" t="s">
        <v>760</v>
      </c>
      <c r="J173" s="23" t="s">
        <v>761</v>
      </c>
      <c r="K173" s="23"/>
      <c r="L173" s="22" t="s">
        <v>762</v>
      </c>
      <c r="M173" s="22" t="s">
        <v>751</v>
      </c>
      <c r="N173" s="20">
        <v>0</v>
      </c>
    </row>
    <row r="174" spans="1:19" ht="57">
      <c r="A174" s="20" t="s">
        <v>41</v>
      </c>
      <c r="B174" s="20" t="s">
        <v>735</v>
      </c>
      <c r="C174" s="20">
        <v>7</v>
      </c>
      <c r="D174" s="21" t="s">
        <v>763</v>
      </c>
      <c r="E174" s="20" t="s">
        <v>764</v>
      </c>
      <c r="F174" s="20">
        <v>100</v>
      </c>
      <c r="G174" s="20" t="s">
        <v>65</v>
      </c>
      <c r="H174" s="23" t="s">
        <v>759</v>
      </c>
      <c r="I174" s="23" t="s">
        <v>760</v>
      </c>
      <c r="J174" s="23" t="s">
        <v>761</v>
      </c>
      <c r="K174" s="23"/>
      <c r="L174" s="22" t="s">
        <v>762</v>
      </c>
      <c r="M174" s="22" t="s">
        <v>751</v>
      </c>
      <c r="N174" s="20">
        <v>0</v>
      </c>
    </row>
    <row r="175" spans="1:19" ht="57">
      <c r="A175" s="20" t="s">
        <v>41</v>
      </c>
      <c r="B175" s="20" t="s">
        <v>735</v>
      </c>
      <c r="C175" s="20">
        <v>8</v>
      </c>
      <c r="D175" s="21" t="s">
        <v>765</v>
      </c>
      <c r="E175" s="20" t="s">
        <v>766</v>
      </c>
      <c r="F175" s="20">
        <v>105</v>
      </c>
      <c r="G175" s="20" t="s">
        <v>65</v>
      </c>
      <c r="H175" s="23" t="s">
        <v>767</v>
      </c>
      <c r="I175" s="23" t="s">
        <v>768</v>
      </c>
      <c r="J175" s="23" t="s">
        <v>761</v>
      </c>
      <c r="K175" s="23"/>
      <c r="L175" s="22" t="s">
        <v>769</v>
      </c>
      <c r="M175" s="22" t="s">
        <v>751</v>
      </c>
      <c r="N175" s="20">
        <v>0</v>
      </c>
    </row>
    <row r="176" spans="1:19" ht="75.75" customHeight="1">
      <c r="A176" s="20" t="s">
        <v>41</v>
      </c>
      <c r="B176" s="20" t="s">
        <v>735</v>
      </c>
      <c r="C176" s="20">
        <v>9</v>
      </c>
      <c r="D176" s="21" t="s">
        <v>770</v>
      </c>
      <c r="E176" s="20" t="s">
        <v>771</v>
      </c>
      <c r="F176" s="20">
        <v>105</v>
      </c>
      <c r="G176" s="20" t="s">
        <v>65</v>
      </c>
      <c r="H176" s="23" t="s">
        <v>772</v>
      </c>
      <c r="I176" s="23" t="s">
        <v>773</v>
      </c>
      <c r="J176" s="23" t="s">
        <v>376</v>
      </c>
      <c r="K176" s="23"/>
      <c r="L176" s="22" t="s">
        <v>69</v>
      </c>
      <c r="M176" s="22" t="s">
        <v>751</v>
      </c>
      <c r="N176" s="20">
        <v>0</v>
      </c>
    </row>
    <row r="177" spans="1:14" ht="102.6">
      <c r="A177" s="20" t="s">
        <v>41</v>
      </c>
      <c r="B177" s="20" t="s">
        <v>41</v>
      </c>
      <c r="C177" s="20">
        <v>1</v>
      </c>
      <c r="D177" s="21" t="s">
        <v>774</v>
      </c>
      <c r="E177" s="20" t="s">
        <v>775</v>
      </c>
      <c r="F177" s="20">
        <v>1400</v>
      </c>
      <c r="G177" s="20" t="s">
        <v>65</v>
      </c>
      <c r="H177" s="23" t="s">
        <v>776</v>
      </c>
      <c r="I177" s="23" t="s">
        <v>777</v>
      </c>
      <c r="J177" s="23" t="s">
        <v>778</v>
      </c>
      <c r="K177" s="23"/>
      <c r="L177" s="22" t="s">
        <v>69</v>
      </c>
      <c r="M177" s="22" t="s">
        <v>779</v>
      </c>
      <c r="N177" s="20">
        <v>0</v>
      </c>
    </row>
    <row r="178" spans="1:14" ht="34.15">
      <c r="A178" s="20" t="s">
        <v>41</v>
      </c>
      <c r="B178" s="20" t="s">
        <v>780</v>
      </c>
      <c r="C178" s="20">
        <v>1</v>
      </c>
      <c r="D178" s="21" t="s">
        <v>781</v>
      </c>
      <c r="E178" s="28"/>
      <c r="F178" s="28"/>
      <c r="G178" s="20" t="s">
        <v>65</v>
      </c>
      <c r="H178" s="23" t="s">
        <v>782</v>
      </c>
      <c r="I178" s="23" t="s">
        <v>783</v>
      </c>
      <c r="J178" s="23" t="s">
        <v>376</v>
      </c>
      <c r="K178" s="23" t="s">
        <v>784</v>
      </c>
      <c r="L178" s="22" t="s">
        <v>69</v>
      </c>
      <c r="M178" s="22" t="s">
        <v>69</v>
      </c>
      <c r="N178" s="20">
        <v>0</v>
      </c>
    </row>
    <row r="179" spans="1:14" ht="34.15">
      <c r="A179" s="20" t="s">
        <v>41</v>
      </c>
      <c r="B179" s="20" t="s">
        <v>780</v>
      </c>
      <c r="C179" s="20">
        <v>2</v>
      </c>
      <c r="D179" s="21" t="s">
        <v>785</v>
      </c>
      <c r="E179" s="28"/>
      <c r="F179" s="28"/>
      <c r="G179" s="20" t="s">
        <v>65</v>
      </c>
      <c r="H179" s="23" t="s">
        <v>786</v>
      </c>
      <c r="I179" s="23" t="s">
        <v>783</v>
      </c>
      <c r="J179" s="23" t="s">
        <v>376</v>
      </c>
      <c r="K179" s="23" t="s">
        <v>784</v>
      </c>
      <c r="L179" s="22" t="s">
        <v>69</v>
      </c>
      <c r="M179" s="22" t="s">
        <v>69</v>
      </c>
      <c r="N179" s="20">
        <v>0</v>
      </c>
    </row>
  </sheetData>
  <autoFilter ref="A1:R179" xr:uid="{79187829-B0FC-4873-B6F9-108596D2E6D5}">
    <filterColumn colId="0">
      <filters>
        <filter val="Nordeste"/>
      </filters>
    </filterColumn>
  </autoFilter>
  <mergeCells count="10">
    <mergeCell ref="B60:B61"/>
    <mergeCell ref="C60:C61"/>
    <mergeCell ref="B62:B63"/>
    <mergeCell ref="C62:C63"/>
    <mergeCell ref="B6:B8"/>
    <mergeCell ref="C6:C8"/>
    <mergeCell ref="B15:B16"/>
    <mergeCell ref="C15:C16"/>
    <mergeCell ref="B17:B18"/>
    <mergeCell ref="C17:C18"/>
  </mergeCells>
  <pageMargins left="0.7" right="0.7" top="0.75" bottom="0.75" header="0.3" footer="0.3"/>
  <pageSetup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0E8F3-8172-4AA5-ABD9-49C57011539A}">
  <dimension ref="A1:E13"/>
  <sheetViews>
    <sheetView zoomScaleNormal="100" workbookViewId="0">
      <selection activeCell="E1" sqref="A1:E1"/>
    </sheetView>
  </sheetViews>
  <sheetFormatPr defaultColWidth="11.42578125" defaultRowHeight="14.45"/>
  <cols>
    <col min="1" max="1" width="16.42578125" bestFit="1" customWidth="1"/>
    <col min="2" max="2" width="17.28515625" bestFit="1" customWidth="1"/>
    <col min="3" max="3" width="7.28515625" bestFit="1" customWidth="1"/>
    <col min="4" max="4" width="10.42578125" bestFit="1" customWidth="1"/>
    <col min="5" max="5" width="10.42578125" customWidth="1"/>
  </cols>
  <sheetData>
    <row r="1" spans="1:5" ht="22.5" customHeight="1" thickBot="1">
      <c r="A1" s="102" t="s">
        <v>787</v>
      </c>
      <c r="B1" s="103" t="s">
        <v>788</v>
      </c>
      <c r="C1" s="103" t="s">
        <v>789</v>
      </c>
      <c r="D1" s="103" t="s">
        <v>790</v>
      </c>
      <c r="E1" s="103" t="s">
        <v>791</v>
      </c>
    </row>
    <row r="2" spans="1:5">
      <c r="A2" s="2">
        <v>0</v>
      </c>
      <c r="B2" s="49">
        <v>1430</v>
      </c>
      <c r="C2" s="81">
        <v>0</v>
      </c>
      <c r="D2" s="49">
        <v>0</v>
      </c>
      <c r="E2" s="49">
        <v>0</v>
      </c>
    </row>
    <row r="3" spans="1:5">
      <c r="A3" s="2">
        <v>1431</v>
      </c>
      <c r="B3" s="49">
        <v>1510</v>
      </c>
      <c r="C3" s="81">
        <v>0</v>
      </c>
      <c r="D3" s="49">
        <v>0</v>
      </c>
      <c r="E3" s="49">
        <v>2</v>
      </c>
    </row>
    <row r="4" spans="1:5">
      <c r="A4" s="2">
        <v>1511</v>
      </c>
      <c r="B4" s="49">
        <v>1590</v>
      </c>
      <c r="C4" s="81">
        <v>0</v>
      </c>
      <c r="D4" s="49">
        <v>2</v>
      </c>
      <c r="E4" s="49">
        <v>3</v>
      </c>
    </row>
    <row r="5" spans="1:5">
      <c r="A5" s="2">
        <v>1591</v>
      </c>
      <c r="B5" s="49">
        <v>1670</v>
      </c>
      <c r="C5" s="81">
        <v>0</v>
      </c>
      <c r="D5" s="49">
        <v>2.5</v>
      </c>
      <c r="E5" s="49">
        <v>3.5</v>
      </c>
    </row>
    <row r="6" spans="1:5">
      <c r="A6" s="2">
        <v>1671</v>
      </c>
      <c r="B6" s="49">
        <v>1750</v>
      </c>
      <c r="C6" s="81">
        <v>0</v>
      </c>
      <c r="D6" s="49">
        <v>3</v>
      </c>
      <c r="E6" s="49">
        <v>4</v>
      </c>
    </row>
    <row r="7" spans="1:5">
      <c r="A7" s="2">
        <v>1751</v>
      </c>
      <c r="B7" s="49">
        <v>1823</v>
      </c>
      <c r="C7" s="81">
        <v>3.5</v>
      </c>
      <c r="D7" s="49">
        <v>1</v>
      </c>
      <c r="E7" s="49">
        <v>2</v>
      </c>
    </row>
    <row r="8" spans="1:5">
      <c r="A8" s="2">
        <v>1824</v>
      </c>
      <c r="B8" s="49">
        <v>1896</v>
      </c>
      <c r="C8" s="81">
        <v>4</v>
      </c>
      <c r="D8" s="49">
        <v>1</v>
      </c>
      <c r="E8" s="49">
        <v>2</v>
      </c>
    </row>
    <row r="9" spans="1:5">
      <c r="A9" s="2">
        <v>1897</v>
      </c>
      <c r="B9" s="49">
        <v>1969</v>
      </c>
      <c r="C9" s="81">
        <v>5</v>
      </c>
      <c r="D9" s="49">
        <v>1</v>
      </c>
      <c r="E9" s="49">
        <v>2</v>
      </c>
    </row>
    <row r="10" spans="1:5">
      <c r="A10" s="2">
        <v>1970</v>
      </c>
      <c r="B10" s="49">
        <v>2042</v>
      </c>
      <c r="C10" s="81">
        <v>5.5</v>
      </c>
      <c r="D10" s="49">
        <v>1</v>
      </c>
      <c r="E10" s="49">
        <v>2</v>
      </c>
    </row>
    <row r="11" spans="1:5">
      <c r="A11" s="2">
        <v>2043</v>
      </c>
      <c r="B11" s="49">
        <v>2123</v>
      </c>
      <c r="C11" s="81">
        <v>6.5</v>
      </c>
      <c r="D11" s="49">
        <v>1</v>
      </c>
      <c r="E11" s="49">
        <v>2</v>
      </c>
    </row>
    <row r="12" spans="1:5">
      <c r="A12" s="2">
        <v>2123</v>
      </c>
      <c r="B12" s="49">
        <v>2202</v>
      </c>
      <c r="C12" s="81">
        <v>7.5</v>
      </c>
      <c r="D12" s="49">
        <v>1</v>
      </c>
      <c r="E12" s="49">
        <v>2</v>
      </c>
    </row>
    <row r="13" spans="1:5">
      <c r="A13" s="2">
        <v>2203</v>
      </c>
      <c r="B13" s="49">
        <v>2282</v>
      </c>
      <c r="C13" s="81">
        <v>8</v>
      </c>
      <c r="D13" s="49">
        <v>1</v>
      </c>
      <c r="E13" s="49">
        <v>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1967-AC64-4EAB-8163-038F59858A3D}">
  <dimension ref="A1:C7"/>
  <sheetViews>
    <sheetView zoomScaleNormal="100" workbookViewId="0">
      <selection activeCell="C1" sqref="A1:C1"/>
    </sheetView>
  </sheetViews>
  <sheetFormatPr defaultColWidth="11.42578125" defaultRowHeight="14.45"/>
  <cols>
    <col min="1" max="1" width="16.42578125" bestFit="1" customWidth="1"/>
    <col min="2" max="2" width="17.28515625" bestFit="1" customWidth="1"/>
    <col min="3" max="3" width="11.42578125" customWidth="1"/>
  </cols>
  <sheetData>
    <row r="1" spans="1:3" ht="26.1" customHeight="1" thickBot="1">
      <c r="A1" s="102" t="s">
        <v>787</v>
      </c>
      <c r="B1" s="103" t="s">
        <v>788</v>
      </c>
      <c r="C1" s="103" t="s">
        <v>377</v>
      </c>
    </row>
    <row r="2" spans="1:3">
      <c r="A2" s="2">
        <v>0</v>
      </c>
      <c r="B2" s="49">
        <v>469</v>
      </c>
      <c r="C2" s="11">
        <v>0</v>
      </c>
    </row>
    <row r="3" spans="1:3">
      <c r="A3" s="2">
        <v>470</v>
      </c>
      <c r="B3" s="49">
        <v>590</v>
      </c>
      <c r="C3" s="11">
        <v>1</v>
      </c>
    </row>
    <row r="4" spans="1:3">
      <c r="A4" s="2">
        <v>591</v>
      </c>
      <c r="B4" s="49">
        <v>616</v>
      </c>
      <c r="C4" s="11">
        <v>1.5</v>
      </c>
    </row>
    <row r="5" spans="1:3">
      <c r="A5" s="2">
        <v>617</v>
      </c>
      <c r="B5" s="49">
        <v>737</v>
      </c>
      <c r="C5" s="11">
        <v>2</v>
      </c>
    </row>
    <row r="6" spans="1:3">
      <c r="A6" s="2">
        <v>738</v>
      </c>
      <c r="B6" s="49">
        <v>768</v>
      </c>
      <c r="C6" s="11">
        <v>2.2999999999999998</v>
      </c>
    </row>
    <row r="7" spans="1:3">
      <c r="A7" s="2">
        <v>769</v>
      </c>
      <c r="B7" s="49">
        <v>799</v>
      </c>
      <c r="C7" s="11">
        <v>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C1" sqref="A1:C1"/>
    </sheetView>
  </sheetViews>
  <sheetFormatPr defaultColWidth="11.42578125" defaultRowHeight="14.45"/>
  <cols>
    <col min="1" max="1" width="17.42578125" customWidth="1"/>
    <col min="2" max="2" width="19" customWidth="1"/>
    <col min="3" max="3" width="17.28515625" customWidth="1"/>
  </cols>
  <sheetData>
    <row r="1" spans="1:3" ht="23.65" customHeight="1" thickBot="1">
      <c r="A1" s="102" t="s">
        <v>787</v>
      </c>
      <c r="B1" s="103" t="s">
        <v>788</v>
      </c>
      <c r="C1" s="103" t="s">
        <v>44</v>
      </c>
    </row>
    <row r="2" spans="1:3">
      <c r="A2" s="2">
        <v>0</v>
      </c>
      <c r="B2" s="49">
        <v>1450.9999</v>
      </c>
      <c r="C2" s="11">
        <v>1</v>
      </c>
    </row>
    <row r="3" spans="1:3">
      <c r="A3" s="2">
        <v>1450</v>
      </c>
      <c r="B3" s="49">
        <v>1550.9999</v>
      </c>
      <c r="C3" s="11">
        <v>1.5</v>
      </c>
    </row>
    <row r="4" spans="1:3">
      <c r="A4" s="2">
        <v>1550</v>
      </c>
      <c r="B4" s="49">
        <v>1650.9999</v>
      </c>
      <c r="C4" s="11">
        <v>2</v>
      </c>
    </row>
    <row r="5" spans="1:3">
      <c r="A5" s="2">
        <v>1650</v>
      </c>
      <c r="B5" s="49">
        <v>1750.9999</v>
      </c>
      <c r="C5" s="11">
        <v>2.5</v>
      </c>
    </row>
    <row r="6" spans="1:3">
      <c r="A6" s="2">
        <v>1750</v>
      </c>
      <c r="B6" s="49">
        <v>1850.9999</v>
      </c>
      <c r="C6" s="11">
        <v>3</v>
      </c>
    </row>
    <row r="7" spans="1:3">
      <c r="A7" s="2">
        <v>1850</v>
      </c>
      <c r="B7" s="49">
        <v>1950.9999</v>
      </c>
      <c r="C7" s="11">
        <v>3.5</v>
      </c>
    </row>
    <row r="8" spans="1:3">
      <c r="A8" s="2">
        <v>1950</v>
      </c>
      <c r="B8" s="49">
        <v>2050.9998999999998</v>
      </c>
      <c r="C8" s="11">
        <v>4</v>
      </c>
    </row>
    <row r="9" spans="1:3">
      <c r="A9" s="2">
        <v>2050</v>
      </c>
      <c r="B9" s="49">
        <v>2150.9998999999998</v>
      </c>
      <c r="C9" s="11">
        <v>4.5</v>
      </c>
    </row>
    <row r="10" spans="1:3">
      <c r="A10" s="2">
        <v>2150</v>
      </c>
      <c r="B10" s="49">
        <v>2250.9998999999998</v>
      </c>
      <c r="C10" s="11">
        <v>5</v>
      </c>
    </row>
    <row r="11" spans="1:3">
      <c r="A11" s="2">
        <v>2250</v>
      </c>
      <c r="B11" s="49">
        <v>2350.9998999999998</v>
      </c>
      <c r="C11" s="11">
        <v>5.5</v>
      </c>
    </row>
    <row r="12" spans="1:3">
      <c r="A12" s="2">
        <v>2350</v>
      </c>
      <c r="B12" s="49">
        <v>2450.9998999999998</v>
      </c>
      <c r="C12" s="11">
        <v>6</v>
      </c>
    </row>
    <row r="13" spans="1:3">
      <c r="A13" s="2">
        <v>2450</v>
      </c>
      <c r="B13" s="49">
        <v>2550.9998999999998</v>
      </c>
      <c r="C13" s="11">
        <v>6.5</v>
      </c>
    </row>
    <row r="14" spans="1:3">
      <c r="A14" s="2">
        <v>2550</v>
      </c>
      <c r="B14" s="49">
        <v>2650.9998999999998</v>
      </c>
      <c r="C14" s="11">
        <v>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
  <sheetViews>
    <sheetView workbookViewId="0">
      <selection sqref="A1:C1"/>
    </sheetView>
  </sheetViews>
  <sheetFormatPr defaultColWidth="11.42578125" defaultRowHeight="14.45"/>
  <cols>
    <col min="1" max="1" width="19.42578125" customWidth="1"/>
    <col min="2" max="2" width="18.7109375" customWidth="1"/>
    <col min="3" max="3" width="18.42578125" customWidth="1"/>
  </cols>
  <sheetData>
    <row r="1" spans="1:3" ht="23.65" customHeight="1" thickBot="1">
      <c r="A1" s="102" t="s">
        <v>787</v>
      </c>
      <c r="B1" s="103" t="s">
        <v>788</v>
      </c>
      <c r="C1" s="103" t="s">
        <v>735</v>
      </c>
    </row>
    <row r="2" spans="1:3">
      <c r="A2" s="7">
        <v>0</v>
      </c>
      <c r="B2" s="48">
        <v>270.99990000000003</v>
      </c>
      <c r="C2" s="7">
        <v>0</v>
      </c>
    </row>
    <row r="3" spans="1:3">
      <c r="A3" s="7">
        <v>270</v>
      </c>
      <c r="B3" s="48">
        <v>280.99990000000003</v>
      </c>
      <c r="C3" s="7">
        <v>0.2</v>
      </c>
    </row>
    <row r="4" spans="1:3">
      <c r="A4" s="7">
        <v>280</v>
      </c>
      <c r="B4" s="48">
        <v>300.99990000000003</v>
      </c>
      <c r="C4" s="7">
        <v>0.3</v>
      </c>
    </row>
    <row r="5" spans="1:3">
      <c r="A5" s="7">
        <v>300</v>
      </c>
      <c r="B5" s="48">
        <v>320.99990000000003</v>
      </c>
      <c r="C5" s="7">
        <v>0.4</v>
      </c>
    </row>
    <row r="6" spans="1:3">
      <c r="A6" s="7">
        <v>320</v>
      </c>
      <c r="B6" s="48">
        <v>330.99990000000003</v>
      </c>
      <c r="C6" s="7">
        <v>0.8</v>
      </c>
    </row>
    <row r="7" spans="1:3">
      <c r="A7" s="7">
        <v>330</v>
      </c>
      <c r="B7" s="48">
        <v>350.99990000000003</v>
      </c>
      <c r="C7" s="7">
        <v>1</v>
      </c>
    </row>
    <row r="8" spans="1:3">
      <c r="A8" s="7">
        <v>350</v>
      </c>
      <c r="B8" s="48">
        <v>360.99990000000003</v>
      </c>
      <c r="C8" s="7">
        <v>1.2</v>
      </c>
    </row>
    <row r="9" spans="1:3">
      <c r="A9" s="7">
        <v>360</v>
      </c>
      <c r="B9" s="48">
        <v>370.99990000000003</v>
      </c>
      <c r="C9" s="7">
        <v>1.5</v>
      </c>
    </row>
    <row r="10" spans="1:3">
      <c r="A10" s="7">
        <v>370</v>
      </c>
      <c r="B10" s="48">
        <v>380.99990000000003</v>
      </c>
      <c r="C10" s="7">
        <v>1.7</v>
      </c>
    </row>
    <row r="11" spans="1:3">
      <c r="A11" s="7">
        <v>380</v>
      </c>
      <c r="B11" s="48">
        <v>390.99990000000003</v>
      </c>
      <c r="C11" s="7">
        <v>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
  <sheetViews>
    <sheetView workbookViewId="0">
      <selection sqref="A1:D1"/>
    </sheetView>
  </sheetViews>
  <sheetFormatPr defaultColWidth="11.42578125" defaultRowHeight="14.45"/>
  <cols>
    <col min="1" max="1" width="17.42578125" customWidth="1"/>
    <col min="2" max="2" width="18.7109375" customWidth="1"/>
    <col min="3" max="3" width="9.7109375" customWidth="1"/>
    <col min="4" max="4" width="10.7109375" customWidth="1"/>
  </cols>
  <sheetData>
    <row r="1" spans="1:4" ht="23.65" customHeight="1" thickBot="1">
      <c r="A1" s="102" t="s">
        <v>787</v>
      </c>
      <c r="B1" s="103" t="s">
        <v>788</v>
      </c>
      <c r="C1" s="103" t="s">
        <v>792</v>
      </c>
      <c r="D1" s="103" t="s">
        <v>793</v>
      </c>
    </row>
    <row r="2" spans="1:4">
      <c r="A2" s="7">
        <v>0</v>
      </c>
      <c r="B2" s="48">
        <v>1199.9999989999999</v>
      </c>
      <c r="C2" s="7">
        <v>0</v>
      </c>
      <c r="D2" s="7">
        <v>0</v>
      </c>
    </row>
    <row r="3" spans="1:4">
      <c r="A3" s="48">
        <v>1200</v>
      </c>
      <c r="B3" s="48">
        <v>1300.9999989999999</v>
      </c>
      <c r="C3" s="7">
        <v>1</v>
      </c>
      <c r="D3" s="7">
        <v>0</v>
      </c>
    </row>
    <row r="4" spans="1:4">
      <c r="A4" s="48">
        <f>+B3</f>
        <v>1300.9999989999999</v>
      </c>
      <c r="B4" s="48">
        <v>1400.9999989999999</v>
      </c>
      <c r="C4" s="7">
        <v>2</v>
      </c>
      <c r="D4" s="7">
        <v>0</v>
      </c>
    </row>
    <row r="5" spans="1:4">
      <c r="A5" s="48">
        <f>+B4</f>
        <v>1400.9999989999999</v>
      </c>
      <c r="B5" s="48">
        <v>1500.9999989999999</v>
      </c>
      <c r="C5" s="7">
        <v>2</v>
      </c>
      <c r="D5" s="7">
        <v>1</v>
      </c>
    </row>
    <row r="6" spans="1:4">
      <c r="A6" s="48">
        <f>+B5</f>
        <v>1500.9999989999999</v>
      </c>
      <c r="B6" s="48">
        <v>1700.9999989999999</v>
      </c>
      <c r="C6" s="7">
        <v>3</v>
      </c>
      <c r="D6" s="7">
        <v>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
  <sheetViews>
    <sheetView workbookViewId="0">
      <selection sqref="A1:C1"/>
    </sheetView>
  </sheetViews>
  <sheetFormatPr defaultColWidth="11.42578125" defaultRowHeight="14.45"/>
  <cols>
    <col min="1" max="1" width="17.28515625" customWidth="1"/>
    <col min="2" max="2" width="19.42578125" customWidth="1"/>
  </cols>
  <sheetData>
    <row r="1" spans="1:6" ht="23.65" customHeight="1" thickBot="1">
      <c r="A1" s="102" t="s">
        <v>787</v>
      </c>
      <c r="B1" s="103" t="s">
        <v>788</v>
      </c>
      <c r="C1" s="103" t="s">
        <v>38</v>
      </c>
      <c r="D1" s="57" t="s">
        <v>794</v>
      </c>
      <c r="E1" s="57" t="s">
        <v>795</v>
      </c>
      <c r="F1" s="57" t="s">
        <v>796</v>
      </c>
    </row>
    <row r="2" spans="1:6">
      <c r="A2" s="2">
        <v>0</v>
      </c>
      <c r="B2" s="50">
        <v>1699.9999</v>
      </c>
      <c r="C2" s="84">
        <v>0</v>
      </c>
      <c r="D2" s="17">
        <v>0</v>
      </c>
      <c r="E2" s="17">
        <v>0</v>
      </c>
      <c r="F2" s="17">
        <v>0</v>
      </c>
    </row>
    <row r="3" spans="1:6">
      <c r="A3" s="2">
        <v>1700</v>
      </c>
      <c r="B3" s="50">
        <v>1799.9999</v>
      </c>
      <c r="C3" s="84">
        <v>0</v>
      </c>
      <c r="D3" s="17">
        <v>0</v>
      </c>
      <c r="E3" s="17">
        <v>0</v>
      </c>
      <c r="F3" s="17">
        <v>1</v>
      </c>
    </row>
    <row r="4" spans="1:6">
      <c r="A4" s="2">
        <v>1800</v>
      </c>
      <c r="B4" s="50">
        <v>1899.9999</v>
      </c>
      <c r="C4" s="85">
        <v>0</v>
      </c>
      <c r="D4" s="7">
        <v>0</v>
      </c>
      <c r="E4" s="7">
        <v>1</v>
      </c>
      <c r="F4" s="17">
        <v>2</v>
      </c>
    </row>
    <row r="5" spans="1:6">
      <c r="A5" s="2">
        <v>1900</v>
      </c>
      <c r="B5" s="50">
        <v>1999.9999</v>
      </c>
      <c r="C5" s="85">
        <v>0</v>
      </c>
      <c r="D5" s="7">
        <v>1</v>
      </c>
      <c r="E5" s="7">
        <v>2</v>
      </c>
      <c r="F5" s="17">
        <v>3</v>
      </c>
    </row>
    <row r="6" spans="1:6">
      <c r="A6" s="2">
        <v>2000</v>
      </c>
      <c r="B6" s="50">
        <v>2099.9998999999998</v>
      </c>
      <c r="C6" s="85">
        <v>1</v>
      </c>
      <c r="D6" s="7">
        <v>1</v>
      </c>
      <c r="E6" s="7">
        <v>2</v>
      </c>
      <c r="F6" s="17">
        <v>3</v>
      </c>
    </row>
    <row r="7" spans="1:6">
      <c r="A7" s="2">
        <v>2100</v>
      </c>
      <c r="B7" s="50">
        <v>2199.9998999999998</v>
      </c>
      <c r="C7" s="85">
        <v>2</v>
      </c>
      <c r="D7" s="7">
        <v>1</v>
      </c>
      <c r="E7" s="7">
        <v>2</v>
      </c>
      <c r="F7" s="17">
        <v>3</v>
      </c>
    </row>
    <row r="8" spans="1:6">
      <c r="A8" s="2">
        <v>2200</v>
      </c>
      <c r="B8" s="50">
        <v>2299.9998999999998</v>
      </c>
      <c r="C8" s="85">
        <v>3</v>
      </c>
      <c r="D8" s="7">
        <v>1</v>
      </c>
      <c r="E8" s="7">
        <v>2</v>
      </c>
      <c r="F8" s="17">
        <v>3</v>
      </c>
    </row>
    <row r="9" spans="1:6">
      <c r="A9" s="2">
        <v>2300</v>
      </c>
      <c r="B9" s="50">
        <v>2399.9998999999998</v>
      </c>
      <c r="C9" s="85">
        <v>4</v>
      </c>
      <c r="D9" s="7">
        <v>1</v>
      </c>
      <c r="E9" s="7">
        <v>2</v>
      </c>
      <c r="F9" s="17">
        <v>3</v>
      </c>
    </row>
    <row r="10" spans="1:6">
      <c r="A10" s="2">
        <v>2400</v>
      </c>
      <c r="B10" s="50">
        <v>2499.9998999999998</v>
      </c>
      <c r="C10" s="85">
        <v>5</v>
      </c>
      <c r="D10" s="7">
        <v>1</v>
      </c>
      <c r="E10" s="7">
        <v>2</v>
      </c>
      <c r="F10" s="17">
        <v>3</v>
      </c>
    </row>
    <row r="11" spans="1:6">
      <c r="A11" s="2">
        <v>2500</v>
      </c>
      <c r="B11" s="50">
        <v>2599.9998999999998</v>
      </c>
      <c r="C11" s="85">
        <v>6</v>
      </c>
      <c r="D11" s="7">
        <v>1</v>
      </c>
      <c r="E11" s="7">
        <v>2</v>
      </c>
      <c r="F11" s="17">
        <v>3</v>
      </c>
    </row>
    <row r="12" spans="1:6">
      <c r="A12" s="2">
        <v>2600</v>
      </c>
      <c r="B12" s="50">
        <v>2699.9998999999998</v>
      </c>
      <c r="C12" s="85">
        <v>7</v>
      </c>
      <c r="D12" s="7">
        <v>1</v>
      </c>
      <c r="E12" s="7">
        <v>2</v>
      </c>
      <c r="F12" s="17">
        <v>3</v>
      </c>
    </row>
    <row r="13" spans="1:6">
      <c r="A13" s="2">
        <v>2700</v>
      </c>
      <c r="B13" s="50">
        <v>2799.9998999999998</v>
      </c>
      <c r="C13" s="85">
        <v>8</v>
      </c>
      <c r="D13" s="7">
        <v>1</v>
      </c>
      <c r="E13" s="7">
        <v>2</v>
      </c>
      <c r="F13" s="17">
        <v>3</v>
      </c>
    </row>
    <row r="14" spans="1:6">
      <c r="A14" s="2">
        <v>2800</v>
      </c>
      <c r="B14" s="50">
        <v>2899.9998999999998</v>
      </c>
      <c r="C14" s="85">
        <v>9</v>
      </c>
      <c r="D14" s="7">
        <v>1</v>
      </c>
      <c r="E14" s="7">
        <v>2</v>
      </c>
      <c r="F14" s="17">
        <v>3</v>
      </c>
    </row>
    <row r="15" spans="1:6">
      <c r="A15" s="2">
        <v>2900</v>
      </c>
      <c r="B15" s="50">
        <v>2999.9998999999998</v>
      </c>
      <c r="C15" s="85">
        <v>10</v>
      </c>
      <c r="D15" s="7">
        <v>1</v>
      </c>
      <c r="E15" s="7">
        <v>2</v>
      </c>
      <c r="F15" s="17">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BBC90FE8135F478CD3601E6B8AC07A" ma:contentTypeVersion="12" ma:contentTypeDescription="Crear nuevo documento." ma:contentTypeScope="" ma:versionID="6d4d3808fc147d6032c26e5309dea11b">
  <xsd:schema xmlns:xsd="http://www.w3.org/2001/XMLSchema" xmlns:xs="http://www.w3.org/2001/XMLSchema" xmlns:p="http://schemas.microsoft.com/office/2006/metadata/properties" xmlns:ns2="989b1e11-a068-4583-a6a1-cc1405ad85f9" xmlns:ns3="f1512734-388f-43f9-bff2-293896e39176" targetNamespace="http://schemas.microsoft.com/office/2006/metadata/properties" ma:root="true" ma:fieldsID="6f54a93575462314890a2b7e6df0aa4a" ns2:_="" ns3:_="">
    <xsd:import namespace="989b1e11-a068-4583-a6a1-cc1405ad85f9"/>
    <xsd:import namespace="f1512734-388f-43f9-bff2-293896e391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b1e11-a068-4583-a6a1-cc1405ad85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512734-388f-43f9-bff2-293896e3917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1CA267-FADC-4418-A4EE-74BE1376417C}"/>
</file>

<file path=customXml/itemProps2.xml><?xml version="1.0" encoding="utf-8"?>
<ds:datastoreItem xmlns:ds="http://schemas.openxmlformats.org/officeDocument/2006/customXml" ds:itemID="{7839EDED-8A11-4A6D-B47E-E6AF67B7BF93}"/>
</file>

<file path=customXml/itemProps3.xml><?xml version="1.0" encoding="utf-8"?>
<ds:datastoreItem xmlns:ds="http://schemas.openxmlformats.org/officeDocument/2006/customXml" ds:itemID="{6619355B-30C8-43FF-9878-E3F868AE6A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ANDRES MOLA JIMÉNEZ</dc:creator>
  <cp:keywords/>
  <dc:description/>
  <cp:lastModifiedBy>NATALIA BASTIDAS ROSAS</cp:lastModifiedBy>
  <cp:revision/>
  <dcterms:created xsi:type="dcterms:W3CDTF">2020-12-08T01:26:50Z</dcterms:created>
  <dcterms:modified xsi:type="dcterms:W3CDTF">2022-01-27T15:31:33Z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0x01010069BBC90FE8135F478CD3601E6B8AC07A</vt:lpwstr>
  </property>
</Properties>
</file>