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23"/>
  <workbookPr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Planeacion_del_SIN/"/>
    </mc:Choice>
  </mc:AlternateContent>
  <xr:revisionPtr revIDLastSave="70" documentId="13_ncr:1_{C1874118-8677-4B8A-9122-9CC99E8C6936}" xr6:coauthVersionLast="47" xr6:coauthVersionMax="47" xr10:uidLastSave="{457F2F51-A5F1-4673-B646-0E3F5B358C4B}"/>
  <bookViews>
    <workbookView xWindow="-22785" yWindow="2475" windowWidth="22905" windowHeight="1374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1" i="1" l="1"/>
  <c r="D161" i="1"/>
  <c r="E161" i="1"/>
  <c r="F161" i="1"/>
  <c r="G161" i="1"/>
  <c r="H161" i="1"/>
  <c r="I161" i="1"/>
  <c r="J161" i="1"/>
  <c r="K161" i="1"/>
  <c r="L161" i="1"/>
  <c r="M161" i="1"/>
  <c r="B161" i="1"/>
  <c r="N155" i="1" l="1"/>
  <c r="C86" i="1"/>
  <c r="D86" i="1"/>
  <c r="E86" i="1"/>
  <c r="F86" i="1"/>
  <c r="G86" i="1"/>
  <c r="H86" i="1"/>
  <c r="I86" i="1"/>
  <c r="J86" i="1"/>
  <c r="K86" i="1"/>
  <c r="L86" i="1"/>
  <c r="M86" i="1"/>
  <c r="B86" i="1"/>
  <c r="C123" i="1"/>
  <c r="D123" i="1"/>
  <c r="E123" i="1"/>
  <c r="F123" i="1"/>
  <c r="G123" i="1"/>
  <c r="H123" i="1"/>
  <c r="I123" i="1"/>
  <c r="J123" i="1"/>
  <c r="K123" i="1"/>
  <c r="L123" i="1"/>
  <c r="M123" i="1"/>
  <c r="B123" i="1"/>
  <c r="N84" i="1"/>
  <c r="C43" i="1"/>
  <c r="D43" i="1"/>
  <c r="E43" i="1"/>
  <c r="F43" i="1"/>
  <c r="G43" i="1"/>
  <c r="H43" i="1"/>
  <c r="I43" i="1"/>
  <c r="J43" i="1"/>
  <c r="K43" i="1"/>
  <c r="L43" i="1"/>
  <c r="M43" i="1"/>
  <c r="B43" i="1"/>
  <c r="C51" i="1" l="1"/>
  <c r="D51" i="1"/>
  <c r="E51" i="1"/>
  <c r="F51" i="1"/>
  <c r="G51" i="1"/>
  <c r="H51" i="1"/>
  <c r="I51" i="1"/>
  <c r="J51" i="1"/>
  <c r="K51" i="1"/>
  <c r="L51" i="1"/>
  <c r="M51" i="1"/>
  <c r="B51" i="1"/>
  <c r="C50" i="1"/>
  <c r="D50" i="1"/>
  <c r="D52" i="1" s="1"/>
  <c r="E50" i="1"/>
  <c r="F50" i="1"/>
  <c r="G50" i="1"/>
  <c r="H50" i="1"/>
  <c r="I50" i="1"/>
  <c r="J50" i="1"/>
  <c r="K50" i="1"/>
  <c r="L50" i="1"/>
  <c r="M50" i="1"/>
  <c r="B50" i="1"/>
  <c r="B49" i="1"/>
  <c r="C49" i="1"/>
  <c r="D49" i="1"/>
  <c r="E49" i="1"/>
  <c r="F49" i="1"/>
  <c r="G49" i="1"/>
  <c r="H49" i="1"/>
  <c r="I49" i="1"/>
  <c r="J49" i="1"/>
  <c r="K49" i="1"/>
  <c r="L49" i="1"/>
  <c r="M49" i="1"/>
  <c r="C106" i="1"/>
  <c r="D106" i="1"/>
  <c r="E106" i="1"/>
  <c r="F106" i="1"/>
  <c r="G106" i="1"/>
  <c r="H106" i="1"/>
  <c r="I106" i="1"/>
  <c r="J106" i="1"/>
  <c r="K106" i="1"/>
  <c r="L106" i="1"/>
  <c r="M106" i="1"/>
  <c r="B106" i="1"/>
  <c r="N104" i="1"/>
  <c r="N67" i="1"/>
  <c r="N68" i="1"/>
  <c r="C69" i="1"/>
  <c r="D69" i="1"/>
  <c r="E69" i="1"/>
  <c r="F69" i="1"/>
  <c r="G69" i="1"/>
  <c r="H69" i="1"/>
  <c r="I69" i="1"/>
  <c r="J69" i="1"/>
  <c r="K69" i="1"/>
  <c r="L69" i="1"/>
  <c r="M69" i="1"/>
  <c r="B69" i="1"/>
  <c r="M52" i="1" l="1"/>
  <c r="J52" i="1"/>
  <c r="I52" i="1"/>
  <c r="H52" i="1"/>
  <c r="E52" i="1"/>
  <c r="B52" i="1"/>
  <c r="L52" i="1"/>
  <c r="K52" i="1"/>
  <c r="G52" i="1"/>
  <c r="F52" i="1"/>
  <c r="C52" i="1"/>
  <c r="N156" i="1"/>
  <c r="N157" i="1"/>
  <c r="N158" i="1"/>
  <c r="N159" i="1"/>
  <c r="N160" i="1"/>
  <c r="N154" i="1"/>
  <c r="N161" i="1" l="1"/>
  <c r="B175" i="1" s="1"/>
  <c r="B169" i="1" s="1"/>
  <c r="S141" i="1"/>
  <c r="E19" i="1"/>
  <c r="G22" i="1" s="1"/>
  <c r="B174" i="1" l="1"/>
  <c r="R143" i="1"/>
  <c r="R144" i="1" s="1"/>
  <c r="R145" i="1" s="1"/>
  <c r="B172" i="1"/>
  <c r="B170" i="1"/>
  <c r="B168" i="1"/>
  <c r="C168" i="1" s="1"/>
  <c r="B173" i="1"/>
  <c r="B171" i="1"/>
  <c r="E22" i="1"/>
  <c r="N85" i="1"/>
  <c r="N122" i="1"/>
  <c r="N121" i="1"/>
  <c r="N103" i="1"/>
  <c r="N66" i="1"/>
  <c r="N69" i="1" s="1"/>
  <c r="N105" i="1"/>
  <c r="N106" i="1" s="1"/>
  <c r="N86" i="1" l="1"/>
  <c r="T140" i="1"/>
  <c r="N123" i="1"/>
  <c r="T139" i="1"/>
  <c r="N50" i="1"/>
  <c r="N51" i="1"/>
  <c r="N49" i="1"/>
  <c r="N41" i="1"/>
  <c r="N42" i="1"/>
  <c r="N40" i="1"/>
  <c r="N43" i="1" l="1"/>
  <c r="T138" i="1" s="1"/>
  <c r="T141" i="1" s="1"/>
  <c r="S143" i="1" s="1"/>
  <c r="S144" i="1" s="1"/>
  <c r="S145" i="1" s="1"/>
  <c r="N52" i="1"/>
  <c r="F22" i="1" l="1"/>
  <c r="C169" i="1"/>
  <c r="C170" i="1"/>
  <c r="C171" i="1"/>
  <c r="C172" i="1"/>
  <c r="C173" i="1"/>
  <c r="C174" i="1"/>
  <c r="Q141" i="1" l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D25" i="1"/>
  <c r="D28" i="1" s="1"/>
  <c r="E28" i="1" l="1"/>
  <c r="F28" i="1"/>
</calcChain>
</file>

<file path=xl/sharedStrings.xml><?xml version="1.0" encoding="utf-8"?>
<sst xmlns="http://schemas.openxmlformats.org/spreadsheetml/2006/main" count="194" uniqueCount="52">
  <si>
    <t>FIGURA 1</t>
  </si>
  <si>
    <t>Cancelada</t>
  </si>
  <si>
    <t>Ejecutada</t>
  </si>
  <si>
    <t>EnEjecucion</t>
  </si>
  <si>
    <t>Ingresada</t>
  </si>
  <si>
    <t>Reprogramada</t>
  </si>
  <si>
    <t>Solicitada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</si>
  <si>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</si>
  <si>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</si>
  <si>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</si>
  <si>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</si>
  <si>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</si>
  <si>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</si>
  <si>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</si>
  <si>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</si>
  <si>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</si>
  <si>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</si>
  <si>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</si>
  <si>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</si>
  <si>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FIGURA 2</t>
  </si>
  <si>
    <t>CONSIGNACIONES
EJECUTADAS</t>
  </si>
  <si>
    <t>HIDRAULICA</t>
  </si>
  <si>
    <t>TERMICA</t>
  </si>
  <si>
    <t>Generación</t>
  </si>
  <si>
    <t>Transmisión</t>
  </si>
  <si>
    <t>Pruebas generadores</t>
  </si>
  <si>
    <t>FueraPSM</t>
  </si>
  <si>
    <t>FueraPAM</t>
  </si>
  <si>
    <t>Plan</t>
  </si>
  <si>
    <t>Emergencia</t>
  </si>
  <si>
    <t>Fuera de Plan</t>
  </si>
  <si>
    <t>FIGURA 3</t>
  </si>
  <si>
    <t>Etiquetas de columna</t>
  </si>
  <si>
    <t>Total general</t>
  </si>
  <si>
    <t>Cuenta de MES</t>
  </si>
  <si>
    <t>Etiquetas de fila</t>
  </si>
  <si>
    <t>FIGURA 4</t>
  </si>
  <si>
    <t>FIGURA 5</t>
  </si>
  <si>
    <t>Mantenimientos</t>
  </si>
  <si>
    <t>Pruebas</t>
  </si>
  <si>
    <t>FIGURA 6</t>
  </si>
  <si>
    <t>FIGURA 7</t>
  </si>
  <si>
    <t>Año</t>
  </si>
  <si>
    <t>Total</t>
  </si>
  <si>
    <t>CatastrofesNaturales</t>
  </si>
  <si>
    <t>Expansion</t>
  </si>
  <si>
    <t>InstruccionCND</t>
  </si>
  <si>
    <t>MtoMayor</t>
  </si>
  <si>
    <t>Normal</t>
  </si>
  <si>
    <t>ObrasEntidadesEstatales</t>
  </si>
  <si>
    <t>Overhaul</t>
  </si>
  <si>
    <t>FIGURA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</si>
</sst>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400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center"/>
    </xf>
    <xf numFmtId="10" fontId="0" fillId="0" borderId="0" xfId="1" applyNumberFormat="1" applyFont="1"/>
    <xf numFmtId="0" fontId="2" fillId="0" borderId="0" xfId="0" applyFont="1"/>
    <xf numFmtId="0" fontId="5" fillId="2" borderId="0" xfId="0" applyFont="1" applyFill="1"/>
    <xf numFmtId="10" fontId="0" fillId="0" borderId="0" xfId="1" applyNumberFormat="1" applyFont="1" applyFill="1"/>
    <xf numFmtId="0" fontId="4" fillId="0" borderId="0" xfId="0" applyFont="1" applyAlignment="1">
      <alignment horizontal="center" vertical="center" wrapText="1"/>
    </xf>
    <xf numFmtId="9" fontId="0" fillId="0" borderId="0" xfId="1" applyFont="1" applyFill="1"/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3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44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Cancelada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Hoja1!$B$4:$B$15</c:f>
              <c:numCache>
                <c:formatCode>General</c:formatCode>
                <c:ptCount val="12"/>
                <c:pt idx="0">
                  <c:v>86</c:v>
                </c:pt>
                <c:pt idx="1">
                  <c:v>110</c:v>
                </c:pt>
                <c:pt idx="2">
                  <c:v>165</c:v>
                </c:pt>
                <c:pt idx="3">
                  <c:v>134</c:v>
                </c:pt>
                <c:pt idx="4">
                  <c:v>165</c:v>
                </c:pt>
                <c:pt idx="5">
                  <c:v>143</c:v>
                </c:pt>
                <c:pt idx="6">
                  <c:v>145</c:v>
                </c:pt>
                <c:pt idx="7">
                  <c:v>144</c:v>
                </c:pt>
                <c:pt idx="8">
                  <c:v>115</c:v>
                </c:pt>
                <c:pt idx="9">
                  <c:v>165</c:v>
                </c:pt>
                <c:pt idx="10">
                  <c:v>165</c:v>
                </c:pt>
                <c:pt idx="11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A7-43C7-B7BE-248877174937}"/>
            </c:ext>
          </c:extLst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Ejecutada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Hoja1!$C$4:$C$15</c:f>
              <c:numCache>
                <c:formatCode>General</c:formatCode>
                <c:ptCount val="12"/>
                <c:pt idx="0">
                  <c:v>726</c:v>
                </c:pt>
                <c:pt idx="1">
                  <c:v>1155</c:v>
                </c:pt>
                <c:pt idx="2">
                  <c:v>1131</c:v>
                </c:pt>
                <c:pt idx="3">
                  <c:v>1070</c:v>
                </c:pt>
                <c:pt idx="4">
                  <c:v>1016</c:v>
                </c:pt>
                <c:pt idx="5">
                  <c:v>1054</c:v>
                </c:pt>
                <c:pt idx="6">
                  <c:v>925</c:v>
                </c:pt>
                <c:pt idx="7">
                  <c:v>1003</c:v>
                </c:pt>
                <c:pt idx="8">
                  <c:v>928</c:v>
                </c:pt>
                <c:pt idx="9">
                  <c:v>947</c:v>
                </c:pt>
                <c:pt idx="10">
                  <c:v>1005</c:v>
                </c:pt>
                <c:pt idx="11">
                  <c:v>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A7-43C7-B7BE-248877174937}"/>
            </c:ext>
          </c:extLst>
        </c:ser>
        <c:ser>
          <c:idx val="2"/>
          <c:order val="2"/>
          <c:tx>
            <c:strRef>
              <c:f>Hoja1!$D$3</c:f>
              <c:strCache>
                <c:ptCount val="1"/>
                <c:pt idx="0">
                  <c:v>EnEjecucion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Hoja1!$D$4:$D$15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A7-43C7-B7BE-248877174937}"/>
            </c:ext>
          </c:extLst>
        </c:ser>
        <c:ser>
          <c:idx val="3"/>
          <c:order val="3"/>
          <c:tx>
            <c:strRef>
              <c:f>Hoja1!$E$3</c:f>
              <c:strCache>
                <c:ptCount val="1"/>
                <c:pt idx="0">
                  <c:v>Ingresada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Hoja1!$E$4:$E$15</c:f>
              <c:numCache>
                <c:formatCode>General</c:formatCode>
                <c:ptCount val="12"/>
                <c:pt idx="0">
                  <c:v>3</c:v>
                </c:pt>
                <c:pt idx="1">
                  <c:v>18</c:v>
                </c:pt>
                <c:pt idx="2">
                  <c:v>25</c:v>
                </c:pt>
                <c:pt idx="3">
                  <c:v>27</c:v>
                </c:pt>
                <c:pt idx="4">
                  <c:v>37</c:v>
                </c:pt>
                <c:pt idx="5">
                  <c:v>8</c:v>
                </c:pt>
                <c:pt idx="6">
                  <c:v>15</c:v>
                </c:pt>
                <c:pt idx="7">
                  <c:v>13</c:v>
                </c:pt>
                <c:pt idx="8">
                  <c:v>11</c:v>
                </c:pt>
                <c:pt idx="9">
                  <c:v>24</c:v>
                </c:pt>
                <c:pt idx="10">
                  <c:v>30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A7-43C7-B7BE-248877174937}"/>
            </c:ext>
          </c:extLst>
        </c:ser>
        <c:ser>
          <c:idx val="4"/>
          <c:order val="4"/>
          <c:tx>
            <c:strRef>
              <c:f>Hoja1!$F$3</c:f>
              <c:strCache>
                <c:ptCount val="1"/>
                <c:pt idx="0">
                  <c:v>Reprogramada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Hoja1!$F$4:$F$15</c:f>
              <c:numCache>
                <c:formatCode>General</c:formatCode>
                <c:ptCount val="12"/>
                <c:pt idx="0">
                  <c:v>67</c:v>
                </c:pt>
                <c:pt idx="1">
                  <c:v>23</c:v>
                </c:pt>
                <c:pt idx="2">
                  <c:v>52</c:v>
                </c:pt>
                <c:pt idx="3">
                  <c:v>59</c:v>
                </c:pt>
                <c:pt idx="4">
                  <c:v>47</c:v>
                </c:pt>
                <c:pt idx="5">
                  <c:v>111</c:v>
                </c:pt>
                <c:pt idx="6">
                  <c:v>43</c:v>
                </c:pt>
                <c:pt idx="7">
                  <c:v>55</c:v>
                </c:pt>
                <c:pt idx="8">
                  <c:v>75</c:v>
                </c:pt>
                <c:pt idx="9">
                  <c:v>94</c:v>
                </c:pt>
                <c:pt idx="10">
                  <c:v>91</c:v>
                </c:pt>
                <c:pt idx="11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A7-43C7-B7BE-248877174937}"/>
            </c:ext>
          </c:extLst>
        </c:ser>
        <c:ser>
          <c:idx val="5"/>
          <c:order val="5"/>
          <c:tx>
            <c:strRef>
              <c:f>Hoja1!$G$3</c:f>
              <c:strCache>
                <c:ptCount val="1"/>
                <c:pt idx="0">
                  <c:v>Solicitada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Hoja1!$G$4:$G$15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A7-43C7-B7BE-248877174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2300416"/>
        <c:axId val="132305512"/>
      </c:barChart>
      <c:catAx>
        <c:axId val="13230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305512"/>
        <c:crosses val="autoZero"/>
        <c:auto val="1"/>
        <c:lblAlgn val="ctr"/>
        <c:lblOffset val="100"/>
        <c:noMultiLvlLbl val="0"/>
      </c:catAx>
      <c:valAx>
        <c:axId val="132305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Nro  de Consignaciones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3004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Origen de Mantenimiento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035902946047992"/>
          <c:y val="0.25567698592286436"/>
          <c:w val="0.60973353395592345"/>
          <c:h val="0.4926271098386017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722-4FBF-8432-44920D806B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722-4FBF-8432-44920D806B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722-4FBF-8432-44920D806B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722-4FBF-8432-44920D806B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722-4FBF-8432-44920D806B5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722-4FBF-8432-44920D806B5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8722-4FBF-8432-44920D806B50}"/>
              </c:ext>
            </c:extLst>
          </c:dPt>
          <c:dLbls>
            <c:dLbl>
              <c:idx val="0"/>
              <c:layout>
                <c:manualLayout>
                  <c:x val="7.7687432489393485E-2"/>
                  <c:y val="-9.1637996721235765E-2"/>
                </c:manualLayout>
              </c:layout>
              <c:tx>
                <c:rich>
                  <a:bodyPr/>
                  <a:lstStyle/>
                  <a:p>
                    <a:fld id="{F43D8403-3C9C-4ABF-B9DB-810DCC0E850C}" type="CATEGORYNAME">
                      <a:rPr lang="en-US"/>
                      <a:pPr/>
                      <a:t>[]</a:t>
                    </a:fld>
                    <a:r>
                      <a:rPr lang="en-US" baseline="0"/>
                      <a:t>
</a:t>
                    </a:r>
                    <a:fld id="{899B9F34-8CEF-4733-862B-8EAF8F15C364}" type="VALUE">
                      <a:rPr lang="en-US" baseline="0"/>
                      <a:pPr/>
                      <a:t>[]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722-4FBF-8432-44920D806B50}"/>
                </c:ext>
              </c:extLst>
            </c:dLbl>
            <c:dLbl>
              <c:idx val="1"/>
              <c:layout>
                <c:manualLayout>
                  <c:x val="4.8780480865433164E-2"/>
                  <c:y val="-2.7491399016370759E-2"/>
                </c:manualLayout>
              </c:layout>
              <c:tx>
                <c:rich>
                  <a:bodyPr/>
                  <a:lstStyle/>
                  <a:p>
                    <a:fld id="{C75B2405-0E31-42A3-907B-4C24FCE8BECB}" type="CATEGORYNAME">
                      <a:rPr lang="en-US"/>
                      <a:pPr/>
                      <a:t>[]</a:t>
                    </a:fld>
                    <a:r>
                      <a:rPr lang="en-US" baseline="0"/>
                      <a:t>
</a:t>
                    </a:r>
                    <a:fld id="{E386C36C-82C8-4D6C-843F-9627BD61B5A3}" type="VALUE">
                      <a:rPr lang="en-US" baseline="0"/>
                      <a:pPr/>
                      <a:t>[]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722-4FBF-8432-44920D806B50}"/>
                </c:ext>
              </c:extLst>
            </c:dLbl>
            <c:dLbl>
              <c:idx val="2"/>
              <c:layout>
                <c:manualLayout>
                  <c:x val="8.1300801442388604E-2"/>
                  <c:y val="-4.276439846991005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lvl="0" algn="ctr" rtl="0"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99F5CEF-27EF-44CB-985A-23E38A14F071}" type="CATEGORYNAME">
                      <a:rPr lang="en-US"/>
                      <a:pPr lvl="0" algn="ctr" rtl="0">
                        <a:defRPr>
                          <a:solidFill>
                            <a:sysClr val="windowText" lastClr="000000">
                              <a:lumMod val="75000"/>
                              <a:lumOff val="25000"/>
                            </a:sysClr>
                          </a:solidFill>
                        </a:defRPr>
                      </a:pPr>
                      <a:t>[]</a:t>
                    </a:fld>
                    <a:r>
                      <a:rPr lang="en-US" baseline="0"/>
                      <a:t>
</a:t>
                    </a:r>
                    <a:fld id="{73CEED45-184C-4776-A5D4-C0FE99ECFE4E}" type="VALUE">
                      <a:rPr lang="en-US" baseline="0"/>
                      <a:pPr lvl="0" algn="ctr" rtl="0">
                        <a:defRPr>
                          <a:solidFill>
                            <a:sysClr val="windowText" lastClr="000000">
                              <a:lumMod val="75000"/>
                              <a:lumOff val="25000"/>
                            </a:sysClr>
                          </a:solidFill>
                        </a:defRPr>
                      </a:pPr>
                      <a:t>[]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lvl="0" algn="ctr" rtl="0">
                    <a:defRPr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722-4FBF-8432-44920D806B50}"/>
                </c:ext>
              </c:extLst>
            </c:dLbl>
            <c:dLbl>
              <c:idx val="3"/>
              <c:layout>
                <c:manualLayout>
                  <c:x val="9.3947592777871139E-2"/>
                  <c:y val="6.1091997814157126E-2"/>
                </c:manualLayout>
              </c:layout>
              <c:tx>
                <c:rich>
                  <a:bodyPr/>
                  <a:lstStyle/>
                  <a:p>
                    <a:fld id="{90F728CA-32A1-4791-BA4D-2C65D4E8BA07}" type="CATEGORYNAME">
                      <a:rPr lang="en-US"/>
                      <a:pPr/>
                      <a:t>[]</a:t>
                    </a:fld>
                    <a:r>
                      <a:rPr lang="en-US" baseline="0"/>
                      <a:t>
</a:t>
                    </a:r>
                    <a:fld id="{3E0AB0A3-D729-4909-B87A-74D87565E768}" type="VALUE">
                      <a:rPr lang="en-US" baseline="0"/>
                      <a:pPr/>
                      <a:t>[]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722-4FBF-8432-44920D806B50}"/>
                </c:ext>
              </c:extLst>
            </c:dLbl>
            <c:dLbl>
              <c:idx val="4"/>
              <c:layout>
                <c:manualLayout>
                  <c:x val="-8.6720854871881178E-2"/>
                  <c:y val="3.665519868849431E-2"/>
                </c:manualLayout>
              </c:layout>
              <c:tx>
                <c:rich>
                  <a:bodyPr/>
                  <a:lstStyle/>
                  <a:p>
                    <a:fld id="{5E09107B-A0F8-4260-9C2E-ECE3556F8AC6}" type="CATEGORYNAME">
                      <a:rPr lang="en-US"/>
                      <a:pPr/>
                      <a:t>[]</a:t>
                    </a:fld>
                    <a:r>
                      <a:rPr lang="en-US" baseline="0"/>
                      <a:t>
</a:t>
                    </a:r>
                    <a:fld id="{658A678E-0331-4B22-BF5C-AC13B773DDF1}" type="VALUE">
                      <a:rPr lang="en-US" baseline="0"/>
                      <a:pPr/>
                      <a:t>[]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8722-4FBF-8432-44920D806B50}"/>
                </c:ext>
              </c:extLst>
            </c:dLbl>
            <c:dLbl>
              <c:idx val="5"/>
              <c:layout>
                <c:manualLayout>
                  <c:x val="-0.22041550613269797"/>
                  <c:y val="6.1091997814157178E-3"/>
                </c:manualLayout>
              </c:layout>
              <c:tx>
                <c:rich>
                  <a:bodyPr/>
                  <a:lstStyle/>
                  <a:p>
                    <a:fld id="{BDE929A0-FB11-475E-B3FE-23F2268F2F0D}" type="CATEGORYNAME">
                      <a:rPr lang="en-US"/>
                      <a:pPr/>
                      <a:t>[]</a:t>
                    </a:fld>
                    <a:r>
                      <a:rPr lang="en-US" baseline="0"/>
                      <a:t>
</a:t>
                    </a:r>
                    <a:fld id="{40037154-9A3A-432D-8EA6-E5249BFC108E}" type="VALUE">
                      <a:rPr lang="en-US" baseline="0"/>
                      <a:pPr/>
                      <a:t>[]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8722-4FBF-8432-44920D806B50}"/>
                </c:ext>
              </c:extLst>
            </c:dLbl>
            <c:dLbl>
              <c:idx val="6"/>
              <c:layout>
                <c:manualLayout>
                  <c:x val="-0.15176149602579206"/>
                  <c:y val="-8.24741970491122E-2"/>
                </c:manualLayout>
              </c:layout>
              <c:tx>
                <c:rich>
                  <a:bodyPr/>
                  <a:lstStyle/>
                  <a:p>
                    <a:fld id="{2B4C8761-EDDC-4ECD-B49B-D39B99ACDA2C}" type="CATEGORYNAME">
                      <a:rPr lang="en-US"/>
                      <a:pPr/>
                      <a:t>[]</a:t>
                    </a:fld>
                    <a:r>
                      <a:rPr lang="en-US" baseline="0"/>
                      <a:t>
</a:t>
                    </a:r>
                    <a:fld id="{D7505DDA-1842-4565-9D2C-748D2723549D}" type="VALUE">
                      <a:rPr lang="en-US" baseline="0"/>
                      <a:pPr/>
                      <a:t>[]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8722-4FBF-8432-44920D806B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Hoja1!$A$168:$A$174</c:f>
              <c:strCache>
                <c:ptCount val="7"/>
                <c:pt idx="0">
                  <c:v>CatastrofesNaturales</c:v>
                </c:pt>
                <c:pt idx="1">
                  <c:v>Expansion</c:v>
                </c:pt>
                <c:pt idx="2">
                  <c:v>InstruccionCND</c:v>
                </c:pt>
                <c:pt idx="3">
                  <c:v>MtoMayor</c:v>
                </c:pt>
                <c:pt idx="4">
                  <c:v>Normal</c:v>
                </c:pt>
                <c:pt idx="5">
                  <c:v>ObrasEntidadesEstatales</c:v>
                </c:pt>
                <c:pt idx="6">
                  <c:v>Overhaul</c:v>
                </c:pt>
              </c:strCache>
            </c:strRef>
          </c:cat>
          <c:val>
            <c:numRef>
              <c:f>Hoja1!$B$168:$B$174</c:f>
              <c:numCache>
                <c:formatCode>0.00%</c:formatCode>
                <c:ptCount val="7"/>
                <c:pt idx="0">
                  <c:v>1.1022553840936069E-3</c:v>
                </c:pt>
                <c:pt idx="1">
                  <c:v>0.1133627268102425</c:v>
                </c:pt>
                <c:pt idx="2">
                  <c:v>2.4588773952857385E-3</c:v>
                </c:pt>
                <c:pt idx="3">
                  <c:v>1.8738341529591317E-2</c:v>
                </c:pt>
                <c:pt idx="4">
                  <c:v>0.8551806003052399</c:v>
                </c:pt>
                <c:pt idx="5">
                  <c:v>4.1546549092759026E-3</c:v>
                </c:pt>
                <c:pt idx="6">
                  <c:v>5.0025436662709854E-3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722-4FBF-8432-44920D806B5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457091599329743"/>
          <c:y val="0.79266867163868937"/>
          <c:w val="0.52240281637925912"/>
          <c:h val="0.198167528689186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Mantenimiento vs. pruebas en unidades de generación térmica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Hoja1!$A$121</c:f>
              <c:strCache>
                <c:ptCount val="1"/>
                <c:pt idx="0">
                  <c:v>Mantenimientos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Hoja1!$B$120:$M$120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Hoja1!$B$121:$M$121</c:f>
              <c:numCache>
                <c:formatCode>General</c:formatCode>
                <c:ptCount val="12"/>
                <c:pt idx="0">
                  <c:v>8</c:v>
                </c:pt>
                <c:pt idx="1">
                  <c:v>20</c:v>
                </c:pt>
                <c:pt idx="2">
                  <c:v>13</c:v>
                </c:pt>
                <c:pt idx="3">
                  <c:v>6</c:v>
                </c:pt>
                <c:pt idx="4">
                  <c:v>13</c:v>
                </c:pt>
                <c:pt idx="5">
                  <c:v>12</c:v>
                </c:pt>
                <c:pt idx="6">
                  <c:v>12</c:v>
                </c:pt>
                <c:pt idx="7">
                  <c:v>18</c:v>
                </c:pt>
                <c:pt idx="8">
                  <c:v>15</c:v>
                </c:pt>
                <c:pt idx="9">
                  <c:v>15</c:v>
                </c:pt>
                <c:pt idx="10">
                  <c:v>8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832-902E-FB6CFE6A02C8}"/>
            </c:ext>
          </c:extLst>
        </c:ser>
        <c:ser>
          <c:idx val="1"/>
          <c:order val="1"/>
          <c:tx>
            <c:strRef>
              <c:f>Hoja1!$A$122</c:f>
              <c:strCache>
                <c:ptCount val="1"/>
                <c:pt idx="0">
                  <c:v>Pruebas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Hoja1!$B$120:$M$120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Hoja1!$B$122:$M$122</c:f>
              <c:numCache>
                <c:formatCode>General</c:formatCode>
                <c:ptCount val="12"/>
                <c:pt idx="0">
                  <c:v>17</c:v>
                </c:pt>
                <c:pt idx="1">
                  <c:v>46</c:v>
                </c:pt>
                <c:pt idx="2">
                  <c:v>22</c:v>
                </c:pt>
                <c:pt idx="3">
                  <c:v>72</c:v>
                </c:pt>
                <c:pt idx="4">
                  <c:v>42</c:v>
                </c:pt>
                <c:pt idx="5">
                  <c:v>37</c:v>
                </c:pt>
                <c:pt idx="6">
                  <c:v>39</c:v>
                </c:pt>
                <c:pt idx="7">
                  <c:v>58</c:v>
                </c:pt>
                <c:pt idx="8">
                  <c:v>32</c:v>
                </c:pt>
                <c:pt idx="9">
                  <c:v>27</c:v>
                </c:pt>
                <c:pt idx="10">
                  <c:v>32</c:v>
                </c:pt>
                <c:pt idx="1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30-4832-902E-FB6CFE6A0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79607376"/>
        <c:axId val="379605024"/>
      </c:barChart>
      <c:catAx>
        <c:axId val="37960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605024"/>
        <c:crosses val="autoZero"/>
        <c:auto val="1"/>
        <c:lblAlgn val="ctr"/>
        <c:lblOffset val="100"/>
        <c:noMultiLvlLbl val="0"/>
      </c:catAx>
      <c:valAx>
        <c:axId val="37960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Nro de Consignaciones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6073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Mantenimiento vs. pruebas</a:t>
            </a:r>
            <a:r>
              <a:rPr lang="es-CO" baseline="0"/>
              <a:t> en unidades de generación hidráulica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Hoja1!$A$84</c:f>
              <c:strCache>
                <c:ptCount val="1"/>
                <c:pt idx="0">
                  <c:v>Mantenimientos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Hoja1!$B$83:$M$83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Hoja1!$B$84:$M$84</c:f>
              <c:numCache>
                <c:formatCode>General</c:formatCode>
                <c:ptCount val="12"/>
                <c:pt idx="0">
                  <c:v>26</c:v>
                </c:pt>
                <c:pt idx="1">
                  <c:v>43</c:v>
                </c:pt>
                <c:pt idx="2">
                  <c:v>59</c:v>
                </c:pt>
                <c:pt idx="3">
                  <c:v>52</c:v>
                </c:pt>
                <c:pt idx="4">
                  <c:v>45</c:v>
                </c:pt>
                <c:pt idx="5">
                  <c:v>59</c:v>
                </c:pt>
                <c:pt idx="6">
                  <c:v>39</c:v>
                </c:pt>
                <c:pt idx="7">
                  <c:v>45</c:v>
                </c:pt>
                <c:pt idx="8">
                  <c:v>47</c:v>
                </c:pt>
                <c:pt idx="9">
                  <c:v>52</c:v>
                </c:pt>
                <c:pt idx="10">
                  <c:v>75</c:v>
                </c:pt>
                <c:pt idx="1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8-4C10-BF67-F4011FAA79F5}"/>
            </c:ext>
          </c:extLst>
        </c:ser>
        <c:ser>
          <c:idx val="2"/>
          <c:order val="1"/>
          <c:tx>
            <c:strRef>
              <c:f>Hoja1!$A$85</c:f>
              <c:strCache>
                <c:ptCount val="1"/>
                <c:pt idx="0">
                  <c:v>Pruebas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Hoja1!$B$83:$M$83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Hoja1!$B$85:$M$85</c:f>
              <c:numCache>
                <c:formatCode>General</c:formatCode>
                <c:ptCount val="12"/>
                <c:pt idx="0">
                  <c:v>21</c:v>
                </c:pt>
                <c:pt idx="1">
                  <c:v>22</c:v>
                </c:pt>
                <c:pt idx="2">
                  <c:v>58</c:v>
                </c:pt>
                <c:pt idx="3">
                  <c:v>80</c:v>
                </c:pt>
                <c:pt idx="4">
                  <c:v>18</c:v>
                </c:pt>
                <c:pt idx="5">
                  <c:v>81</c:v>
                </c:pt>
                <c:pt idx="6">
                  <c:v>15</c:v>
                </c:pt>
                <c:pt idx="7">
                  <c:v>49</c:v>
                </c:pt>
                <c:pt idx="8">
                  <c:v>25</c:v>
                </c:pt>
                <c:pt idx="9">
                  <c:v>32</c:v>
                </c:pt>
                <c:pt idx="10">
                  <c:v>34</c:v>
                </c:pt>
                <c:pt idx="1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A8-4C10-BF67-F4011FAA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79601496"/>
        <c:axId val="379601888"/>
      </c:barChart>
      <c:catAx>
        <c:axId val="37960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601888"/>
        <c:crosses val="autoZero"/>
        <c:auto val="1"/>
        <c:lblAlgn val="ctr"/>
        <c:lblOffset val="100"/>
        <c:noMultiLvlLbl val="0"/>
      </c:catAx>
      <c:valAx>
        <c:axId val="37960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Nro de Consignaciones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6014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Tipo de consignación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1B3-4D08-A7FF-072F22E35D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1B3-4D08-A7FF-072F22E35D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2F7C-4996-A372-8C887545BDB9}"/>
              </c:ext>
            </c:extLst>
          </c:dPt>
          <c:dLbls>
            <c:dLbl>
              <c:idx val="0"/>
              <c:layout>
                <c:manualLayout>
                  <c:x val="-4.4839770440406643E-2"/>
                  <c:y val="9.194521688511557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566422F-5DFC-480E-9FE8-596D6593BA70}" type="VALUE">
                      <a:rPr lang="en-US" sz="1400" b="1" baseline="0">
                        <a:solidFill>
                          <a:schemeClr val="bg1"/>
                        </a:solidFill>
                      </a:rPr>
                      <a:pPr>
                        <a:defRPr sz="1400"/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1B3-4D08-A7FF-072F22E35D7C}"/>
                </c:ext>
              </c:extLst>
            </c:dLbl>
            <c:dLbl>
              <c:idx val="1"/>
              <c:layout>
                <c:manualLayout>
                  <c:x val="9.2720449856018919E-2"/>
                  <c:y val="-0.3073240577856772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A9E9E05-611C-4E56-9CF3-2FF6A3CC6011}" type="VALUE">
                      <a:rPr lang="en-US" sz="1400" b="1">
                        <a:solidFill>
                          <a:schemeClr val="bg1"/>
                        </a:solidFill>
                      </a:rPr>
                      <a:pPr>
                        <a:defRPr sz="1400"/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1B3-4D08-A7FF-072F22E35D7C}"/>
                </c:ext>
              </c:extLst>
            </c:dLbl>
            <c:dLbl>
              <c:idx val="2"/>
              <c:layout>
                <c:manualLayout>
                  <c:x val="5.4669460911428124E-2"/>
                  <c:y val="9.75344907346032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7C-4996-A372-8C887545BD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Hoja1!$E$20:$G$20</c:f>
              <c:strCache>
                <c:ptCount val="3"/>
                <c:pt idx="0">
                  <c:v>Generación</c:v>
                </c:pt>
                <c:pt idx="1">
                  <c:v>Transmisión</c:v>
                </c:pt>
                <c:pt idx="2">
                  <c:v>Pruebas generadores</c:v>
                </c:pt>
              </c:strCache>
            </c:strRef>
          </c:cat>
          <c:val>
            <c:numRef>
              <c:f>Hoja1!$E$22:$G$22</c:f>
              <c:numCache>
                <c:formatCode>0%</c:formatCode>
                <c:ptCount val="3"/>
                <c:pt idx="0">
                  <c:v>6.350686789893166E-2</c:v>
                </c:pt>
                <c:pt idx="1">
                  <c:v>0.85636764456503311</c:v>
                </c:pt>
                <c:pt idx="2">
                  <c:v>8.0125487536035267E-2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B3-4D08-A7FF-072F22E35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Tipo de Ingreso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5DC-4FB3-9294-9481AEE211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5DC-4FB3-9294-9481AEE211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5DC-4FB3-9294-9481AEE2112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Hoja1!$D$26:$F$26</c:f>
              <c:strCache>
                <c:ptCount val="3"/>
                <c:pt idx="0">
                  <c:v>Plan</c:v>
                </c:pt>
                <c:pt idx="1">
                  <c:v>Emergencia</c:v>
                </c:pt>
                <c:pt idx="2">
                  <c:v>Fuera de Plan</c:v>
                </c:pt>
              </c:strCache>
            </c:strRef>
          </c:cat>
          <c:val>
            <c:numRef>
              <c:f>Hoja1!$D$28:$F$28</c:f>
              <c:numCache>
                <c:formatCode>0%</c:formatCode>
                <c:ptCount val="3"/>
                <c:pt idx="0">
                  <c:v>0.38570459555706293</c:v>
                </c:pt>
                <c:pt idx="1">
                  <c:v>0.11726301509241988</c:v>
                </c:pt>
                <c:pt idx="2">
                  <c:v>0.49703238935051719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DC-4FB3-9294-9481AEE21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Transmisión</a:t>
            </a:r>
            <a:r>
              <a:rPr lang="es-CO" baseline="0"/>
              <a:t> Ejecutadas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Hoja1!$A$42</c:f>
              <c:strCache>
                <c:ptCount val="1"/>
                <c:pt idx="0">
                  <c:v>Emergencia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Hoja1!$B$39:$M$39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Hoja1!$B$40:$M$40</c:f>
              <c:numCache>
                <c:formatCode>General</c:formatCode>
                <c:ptCount val="12"/>
                <c:pt idx="0">
                  <c:v>104</c:v>
                </c:pt>
                <c:pt idx="1">
                  <c:v>107</c:v>
                </c:pt>
                <c:pt idx="2">
                  <c:v>139</c:v>
                </c:pt>
                <c:pt idx="3">
                  <c:v>105</c:v>
                </c:pt>
                <c:pt idx="4">
                  <c:v>89</c:v>
                </c:pt>
                <c:pt idx="5">
                  <c:v>111</c:v>
                </c:pt>
                <c:pt idx="6">
                  <c:v>116</c:v>
                </c:pt>
                <c:pt idx="7">
                  <c:v>102</c:v>
                </c:pt>
                <c:pt idx="8">
                  <c:v>96</c:v>
                </c:pt>
                <c:pt idx="9">
                  <c:v>94</c:v>
                </c:pt>
                <c:pt idx="10">
                  <c:v>117</c:v>
                </c:pt>
                <c:pt idx="11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8-4EC1-AC08-D19A5C986382}"/>
            </c:ext>
          </c:extLst>
        </c:ser>
        <c:ser>
          <c:idx val="1"/>
          <c:order val="1"/>
          <c:tx>
            <c:strRef>
              <c:f>Hoja1!$A$43</c:f>
              <c:strCache>
                <c:ptCount val="1"/>
                <c:pt idx="0">
                  <c:v>FueraPSM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Hoja1!$B$39:$M$39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Hoja1!$B$41:$M$41</c:f>
              <c:numCache>
                <c:formatCode>General</c:formatCode>
                <c:ptCount val="12"/>
                <c:pt idx="0">
                  <c:v>263</c:v>
                </c:pt>
                <c:pt idx="1">
                  <c:v>461</c:v>
                </c:pt>
                <c:pt idx="2">
                  <c:v>439</c:v>
                </c:pt>
                <c:pt idx="3">
                  <c:v>314</c:v>
                </c:pt>
                <c:pt idx="4">
                  <c:v>344</c:v>
                </c:pt>
                <c:pt idx="5">
                  <c:v>343</c:v>
                </c:pt>
                <c:pt idx="6">
                  <c:v>390</c:v>
                </c:pt>
                <c:pt idx="7">
                  <c:v>458</c:v>
                </c:pt>
                <c:pt idx="8">
                  <c:v>433</c:v>
                </c:pt>
                <c:pt idx="9">
                  <c:v>373</c:v>
                </c:pt>
                <c:pt idx="10">
                  <c:v>423</c:v>
                </c:pt>
                <c:pt idx="11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28-4EC1-AC08-D19A5C986382}"/>
            </c:ext>
          </c:extLst>
        </c:ser>
        <c:ser>
          <c:idx val="2"/>
          <c:order val="2"/>
          <c:tx>
            <c:strRef>
              <c:f>Hoja1!$A$44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Hoja1!$B$39:$M$39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Hoja1!$B$42:$M$42</c:f>
              <c:numCache>
                <c:formatCode>General</c:formatCode>
                <c:ptCount val="12"/>
                <c:pt idx="0">
                  <c:v>287</c:v>
                </c:pt>
                <c:pt idx="1">
                  <c:v>456</c:v>
                </c:pt>
                <c:pt idx="2">
                  <c:v>401</c:v>
                </c:pt>
                <c:pt idx="3">
                  <c:v>441</c:v>
                </c:pt>
                <c:pt idx="4">
                  <c:v>465</c:v>
                </c:pt>
                <c:pt idx="5">
                  <c:v>411</c:v>
                </c:pt>
                <c:pt idx="6">
                  <c:v>314</c:v>
                </c:pt>
                <c:pt idx="7">
                  <c:v>273</c:v>
                </c:pt>
                <c:pt idx="8">
                  <c:v>280</c:v>
                </c:pt>
                <c:pt idx="9">
                  <c:v>354</c:v>
                </c:pt>
                <c:pt idx="10">
                  <c:v>311</c:v>
                </c:pt>
                <c:pt idx="11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28-4EC1-AC08-D19A5C986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2300024"/>
        <c:axId val="132300808"/>
      </c:barChart>
      <c:catAx>
        <c:axId val="13230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300808"/>
        <c:crosses val="autoZero"/>
        <c:auto val="1"/>
        <c:lblAlgn val="ctr"/>
        <c:lblOffset val="100"/>
        <c:noMultiLvlLbl val="0"/>
      </c:catAx>
      <c:valAx>
        <c:axId val="132300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Nro  de Consignaciones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3000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Generación Ejecutadas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Hoja1!$A$51</c:f>
              <c:strCache>
                <c:ptCount val="1"/>
                <c:pt idx="0">
                  <c:v>Emergencia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Hoja1!$B$48:$M$48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Hoja1!$B$49:$M$49</c:f>
              <c:numCache>
                <c:formatCode>General</c:formatCode>
                <c:ptCount val="12"/>
                <c:pt idx="0">
                  <c:v>6</c:v>
                </c:pt>
                <c:pt idx="1">
                  <c:v>8</c:v>
                </c:pt>
                <c:pt idx="2">
                  <c:v>11</c:v>
                </c:pt>
                <c:pt idx="3">
                  <c:v>5</c:v>
                </c:pt>
                <c:pt idx="4">
                  <c:v>8</c:v>
                </c:pt>
                <c:pt idx="5">
                  <c:v>22</c:v>
                </c:pt>
                <c:pt idx="6">
                  <c:v>10</c:v>
                </c:pt>
                <c:pt idx="7">
                  <c:v>6</c:v>
                </c:pt>
                <c:pt idx="8">
                  <c:v>8</c:v>
                </c:pt>
                <c:pt idx="9">
                  <c:v>15</c:v>
                </c:pt>
                <c:pt idx="10">
                  <c:v>9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B-47BB-B7B1-8D5E06ED414B}"/>
            </c:ext>
          </c:extLst>
        </c:ser>
        <c:ser>
          <c:idx val="2"/>
          <c:order val="1"/>
          <c:tx>
            <c:strRef>
              <c:f>Hoja1!$A$52</c:f>
              <c:strCache>
                <c:ptCount val="1"/>
                <c:pt idx="0">
                  <c:v>FueraPAM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Hoja1!$B$48:$M$48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Hoja1!$B$50:$M$50</c:f>
              <c:numCache>
                <c:formatCode>General</c:formatCode>
                <c:ptCount val="12"/>
                <c:pt idx="0">
                  <c:v>50</c:v>
                </c:pt>
                <c:pt idx="1">
                  <c:v>90</c:v>
                </c:pt>
                <c:pt idx="2">
                  <c:v>109</c:v>
                </c:pt>
                <c:pt idx="3">
                  <c:v>169</c:v>
                </c:pt>
                <c:pt idx="4">
                  <c:v>80</c:v>
                </c:pt>
                <c:pt idx="5">
                  <c:v>139</c:v>
                </c:pt>
                <c:pt idx="6">
                  <c:v>72</c:v>
                </c:pt>
                <c:pt idx="7">
                  <c:v>122</c:v>
                </c:pt>
                <c:pt idx="8">
                  <c:v>82</c:v>
                </c:pt>
                <c:pt idx="9">
                  <c:v>62</c:v>
                </c:pt>
                <c:pt idx="10">
                  <c:v>101</c:v>
                </c:pt>
                <c:pt idx="11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6B-47BB-B7B1-8D5E06ED414B}"/>
            </c:ext>
          </c:extLst>
        </c:ser>
        <c:ser>
          <c:idx val="1"/>
          <c:order val="2"/>
          <c:tx>
            <c:strRef>
              <c:f>Hoja1!$A$53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Hoja1!$B$48:$M$48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Hoja1!$B$51:$M$51</c:f>
              <c:numCache>
                <c:formatCode>General</c:formatCode>
                <c:ptCount val="12"/>
                <c:pt idx="0">
                  <c:v>16</c:v>
                </c:pt>
                <c:pt idx="1">
                  <c:v>33</c:v>
                </c:pt>
                <c:pt idx="2">
                  <c:v>32</c:v>
                </c:pt>
                <c:pt idx="3">
                  <c:v>36</c:v>
                </c:pt>
                <c:pt idx="4">
                  <c:v>30</c:v>
                </c:pt>
                <c:pt idx="5">
                  <c:v>28</c:v>
                </c:pt>
                <c:pt idx="6">
                  <c:v>23</c:v>
                </c:pt>
                <c:pt idx="7">
                  <c:v>42</c:v>
                </c:pt>
                <c:pt idx="8">
                  <c:v>29</c:v>
                </c:pt>
                <c:pt idx="9">
                  <c:v>49</c:v>
                </c:pt>
                <c:pt idx="10">
                  <c:v>39</c:v>
                </c:pt>
                <c:pt idx="1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6B-47BB-B7B1-8D5E06ED4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79606592"/>
        <c:axId val="379606200"/>
      </c:barChart>
      <c:catAx>
        <c:axId val="37960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606200"/>
        <c:crosses val="autoZero"/>
        <c:auto val="1"/>
        <c:lblAlgn val="ctr"/>
        <c:lblOffset val="100"/>
        <c:noMultiLvlLbl val="0"/>
      </c:catAx>
      <c:valAx>
        <c:axId val="379606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aseline="0"/>
                  <a:t>Nro  de Consignaciones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6065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Mantenimientos en unidades de generación hidráulica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Hoja1!$A$66</c:f>
              <c:strCache>
                <c:ptCount val="1"/>
                <c:pt idx="0">
                  <c:v>Emergencia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Hoja1!$B$65:$M$65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Hoja1!$B$66:$M$66</c:f>
              <c:numCache>
                <c:formatCode>General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17</c:v>
                </c:pt>
                <c:pt idx="6">
                  <c:v>10</c:v>
                </c:pt>
                <c:pt idx="7">
                  <c:v>5</c:v>
                </c:pt>
                <c:pt idx="8">
                  <c:v>5</c:v>
                </c:pt>
                <c:pt idx="9">
                  <c:v>10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D-4E8F-9586-32F8D5BB6FB0}"/>
            </c:ext>
          </c:extLst>
        </c:ser>
        <c:ser>
          <c:idx val="2"/>
          <c:order val="1"/>
          <c:tx>
            <c:strRef>
              <c:f>Hoja1!$A$67</c:f>
              <c:strCache>
                <c:ptCount val="1"/>
                <c:pt idx="0">
                  <c:v>FueraPAM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Hoja1!$B$67:$M$67</c:f>
              <c:numCache>
                <c:formatCode>General</c:formatCode>
                <c:ptCount val="12"/>
                <c:pt idx="0">
                  <c:v>26</c:v>
                </c:pt>
                <c:pt idx="1">
                  <c:v>31</c:v>
                </c:pt>
                <c:pt idx="2">
                  <c:v>79</c:v>
                </c:pt>
                <c:pt idx="3">
                  <c:v>94</c:v>
                </c:pt>
                <c:pt idx="4">
                  <c:v>31</c:v>
                </c:pt>
                <c:pt idx="5">
                  <c:v>97</c:v>
                </c:pt>
                <c:pt idx="6">
                  <c:v>26</c:v>
                </c:pt>
                <c:pt idx="7">
                  <c:v>56</c:v>
                </c:pt>
                <c:pt idx="8">
                  <c:v>45</c:v>
                </c:pt>
                <c:pt idx="9">
                  <c:v>34</c:v>
                </c:pt>
                <c:pt idx="10">
                  <c:v>65</c:v>
                </c:pt>
                <c:pt idx="11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5D-4E8F-9586-32F8D5BB6FB0}"/>
            </c:ext>
          </c:extLst>
        </c:ser>
        <c:ser>
          <c:idx val="1"/>
          <c:order val="2"/>
          <c:tx>
            <c:strRef>
              <c:f>Hoja1!$A$68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Hoja1!$B$65:$M$65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Hoja1!$B$68:$M$68</c:f>
              <c:numCache>
                <c:formatCode>General</c:formatCode>
                <c:ptCount val="12"/>
                <c:pt idx="0">
                  <c:v>15</c:v>
                </c:pt>
                <c:pt idx="1">
                  <c:v>30</c:v>
                </c:pt>
                <c:pt idx="2">
                  <c:v>30</c:v>
                </c:pt>
                <c:pt idx="3">
                  <c:v>33</c:v>
                </c:pt>
                <c:pt idx="4">
                  <c:v>26</c:v>
                </c:pt>
                <c:pt idx="5">
                  <c:v>26</c:v>
                </c:pt>
                <c:pt idx="6">
                  <c:v>18</c:v>
                </c:pt>
                <c:pt idx="7">
                  <c:v>33</c:v>
                </c:pt>
                <c:pt idx="8">
                  <c:v>22</c:v>
                </c:pt>
                <c:pt idx="9">
                  <c:v>40</c:v>
                </c:pt>
                <c:pt idx="10">
                  <c:v>36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5D-4E8F-9586-32F8D5BB6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79601496"/>
        <c:axId val="379601888"/>
      </c:barChart>
      <c:catAx>
        <c:axId val="37960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601888"/>
        <c:crosses val="autoZero"/>
        <c:auto val="1"/>
        <c:lblAlgn val="ctr"/>
        <c:lblOffset val="100"/>
        <c:noMultiLvlLbl val="0"/>
      </c:catAx>
      <c:valAx>
        <c:axId val="37960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Nro de Consignaciones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6014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Mantenimientos en unidades de generación térmica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Hoja1!$A$103</c:f>
              <c:strCache>
                <c:ptCount val="1"/>
                <c:pt idx="0">
                  <c:v>Emergencia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Hoja1!$B$65:$M$65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Hoja1!$B$103:$M$103</c:f>
              <c:numCache>
                <c:formatCode>General</c:formatCode>
                <c:ptCount val="12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5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E-4D18-A15D-DDAAFBCCAEB7}"/>
            </c:ext>
          </c:extLst>
        </c:ser>
        <c:ser>
          <c:idx val="2"/>
          <c:order val="1"/>
          <c:tx>
            <c:strRef>
              <c:f>Hoja1!$A$104</c:f>
              <c:strCache>
                <c:ptCount val="1"/>
                <c:pt idx="0">
                  <c:v>FueraPAM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Hoja1!$B$104:$M$104</c:f>
              <c:numCache>
                <c:formatCode>General</c:formatCode>
                <c:ptCount val="12"/>
                <c:pt idx="0">
                  <c:v>24</c:v>
                </c:pt>
                <c:pt idx="1">
                  <c:v>59</c:v>
                </c:pt>
                <c:pt idx="2">
                  <c:v>30</c:v>
                </c:pt>
                <c:pt idx="3">
                  <c:v>75</c:v>
                </c:pt>
                <c:pt idx="4">
                  <c:v>49</c:v>
                </c:pt>
                <c:pt idx="5">
                  <c:v>42</c:v>
                </c:pt>
                <c:pt idx="6">
                  <c:v>46</c:v>
                </c:pt>
                <c:pt idx="7">
                  <c:v>66</c:v>
                </c:pt>
                <c:pt idx="8">
                  <c:v>37</c:v>
                </c:pt>
                <c:pt idx="9">
                  <c:v>28</c:v>
                </c:pt>
                <c:pt idx="10">
                  <c:v>36</c:v>
                </c:pt>
                <c:pt idx="1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DE-4D18-A15D-DDAAFBCCAEB7}"/>
            </c:ext>
          </c:extLst>
        </c:ser>
        <c:ser>
          <c:idx val="1"/>
          <c:order val="2"/>
          <c:tx>
            <c:strRef>
              <c:f>Hoja1!$A$105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Hoja1!$B$65:$M$65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Hoja1!$B$105:$M$105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5</c:v>
                </c:pt>
                <c:pt idx="7">
                  <c:v>9</c:v>
                </c:pt>
                <c:pt idx="8">
                  <c:v>7</c:v>
                </c:pt>
                <c:pt idx="9">
                  <c:v>9</c:v>
                </c:pt>
                <c:pt idx="10">
                  <c:v>3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E-4D18-A15D-DDAAFBCCA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79607376"/>
        <c:axId val="379605024"/>
      </c:barChart>
      <c:catAx>
        <c:axId val="37960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605024"/>
        <c:crosses val="autoZero"/>
        <c:auto val="1"/>
        <c:lblAlgn val="ctr"/>
        <c:lblOffset val="100"/>
        <c:noMultiLvlLbl val="0"/>
      </c:catAx>
      <c:valAx>
        <c:axId val="37960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Nro de Consignaciones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6073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Consignaciones ejecutadas 2003 al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Hoja1!$A$138</c:f>
              <c:strCache>
                <c:ptCount val="1"/>
                <c:pt idx="0">
                  <c:v>Transmisión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Hoja1!$B$137:$T$137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Hoja1!$B$138:$T$138</c:f>
              <c:numCache>
                <c:formatCode>General</c:formatCode>
                <c:ptCount val="19"/>
                <c:pt idx="0">
                  <c:v>4065</c:v>
                </c:pt>
                <c:pt idx="1">
                  <c:v>3654</c:v>
                </c:pt>
                <c:pt idx="2">
                  <c:v>4059</c:v>
                </c:pt>
                <c:pt idx="3">
                  <c:v>3482</c:v>
                </c:pt>
                <c:pt idx="4">
                  <c:v>3909</c:v>
                </c:pt>
                <c:pt idx="5">
                  <c:v>4454</c:v>
                </c:pt>
                <c:pt idx="6">
                  <c:v>4825</c:v>
                </c:pt>
                <c:pt idx="7">
                  <c:v>5364</c:v>
                </c:pt>
                <c:pt idx="8">
                  <c:v>5749</c:v>
                </c:pt>
                <c:pt idx="9">
                  <c:v>6150</c:v>
                </c:pt>
                <c:pt idx="10">
                  <c:v>7423</c:v>
                </c:pt>
                <c:pt idx="11">
                  <c:v>7913</c:v>
                </c:pt>
                <c:pt idx="12">
                  <c:v>8390</c:v>
                </c:pt>
                <c:pt idx="13">
                  <c:v>8402</c:v>
                </c:pt>
                <c:pt idx="14">
                  <c:v>8440</c:v>
                </c:pt>
                <c:pt idx="15">
                  <c:v>8796</c:v>
                </c:pt>
                <c:pt idx="16">
                  <c:v>9016</c:v>
                </c:pt>
                <c:pt idx="17">
                  <c:v>8836</c:v>
                </c:pt>
                <c:pt idx="18">
                  <c:v>10100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9-4C44-B6A7-B922BAB2F706}"/>
            </c:ext>
          </c:extLst>
        </c:ser>
        <c:ser>
          <c:idx val="1"/>
          <c:order val="1"/>
          <c:tx>
            <c:strRef>
              <c:f>Hoja1!$A$139</c:f>
              <c:strCache>
                <c:ptCount val="1"/>
                <c:pt idx="0">
                  <c:v>Generación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Hoja1!$B$137:$T$137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Hoja1!$B$139:$T$139</c:f>
              <c:numCache>
                <c:formatCode>General</c:formatCode>
                <c:ptCount val="19"/>
                <c:pt idx="0">
                  <c:v>521</c:v>
                </c:pt>
                <c:pt idx="1">
                  <c:v>471</c:v>
                </c:pt>
                <c:pt idx="2">
                  <c:v>495</c:v>
                </c:pt>
                <c:pt idx="3">
                  <c:v>548</c:v>
                </c:pt>
                <c:pt idx="4">
                  <c:v>1280</c:v>
                </c:pt>
                <c:pt idx="5">
                  <c:v>1074</c:v>
                </c:pt>
                <c:pt idx="6">
                  <c:v>778</c:v>
                </c:pt>
                <c:pt idx="7">
                  <c:v>780</c:v>
                </c:pt>
                <c:pt idx="8">
                  <c:v>746</c:v>
                </c:pt>
                <c:pt idx="9">
                  <c:v>753</c:v>
                </c:pt>
                <c:pt idx="10">
                  <c:v>780</c:v>
                </c:pt>
                <c:pt idx="11">
                  <c:v>710</c:v>
                </c:pt>
                <c:pt idx="12">
                  <c:v>738</c:v>
                </c:pt>
                <c:pt idx="13">
                  <c:v>723</c:v>
                </c:pt>
                <c:pt idx="14">
                  <c:v>740</c:v>
                </c:pt>
                <c:pt idx="15">
                  <c:v>755</c:v>
                </c:pt>
                <c:pt idx="16">
                  <c:v>529</c:v>
                </c:pt>
                <c:pt idx="17">
                  <c:v>772</c:v>
                </c:pt>
                <c:pt idx="18">
                  <c:v>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49-4C44-B6A7-B922BAB2F706}"/>
            </c:ext>
          </c:extLst>
        </c:ser>
        <c:ser>
          <c:idx val="2"/>
          <c:order val="2"/>
          <c:tx>
            <c:strRef>
              <c:f>Hoja1!$A$140</c:f>
              <c:strCache>
                <c:ptCount val="1"/>
                <c:pt idx="0">
                  <c:v>Pruebas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Hoja1!$B$137:$T$137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Hoja1!$B$140:$T$140</c:f>
              <c:numCache>
                <c:formatCode>General</c:formatCode>
                <c:ptCount val="19"/>
                <c:pt idx="17">
                  <c:v>303</c:v>
                </c:pt>
                <c:pt idx="18">
                  <c:v>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A6-4147-B161-4F093ED0E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79605416"/>
        <c:axId val="379608552"/>
      </c:barChart>
      <c:catAx>
        <c:axId val="379605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608552"/>
        <c:crosses val="autoZero"/>
        <c:auto val="1"/>
        <c:lblAlgn val="ctr"/>
        <c:lblOffset val="100"/>
        <c:noMultiLvlLbl val="0"/>
      </c:catAx>
      <c:valAx>
        <c:axId val="379608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Nro  de Consignaciones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6054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Origen Mantenimiento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Hoja1!$A$154</c:f>
              <c:strCache>
                <c:ptCount val="1"/>
                <c:pt idx="0">
                  <c:v>CatastrofesNaturales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Hoja1!$B$153:$M$153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Hoja1!$B$154:$M$154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5-49BA-83D5-0146F9ECBC85}"/>
            </c:ext>
          </c:extLst>
        </c:ser>
        <c:ser>
          <c:idx val="1"/>
          <c:order val="1"/>
          <c:tx>
            <c:strRef>
              <c:f>Hoja1!$A$155</c:f>
              <c:strCache>
                <c:ptCount val="1"/>
                <c:pt idx="0">
                  <c:v>Expansion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Hoja1!$B$153:$M$153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Hoja1!$B$155:$M$155</c:f>
              <c:numCache>
                <c:formatCode>General</c:formatCode>
                <c:ptCount val="12"/>
                <c:pt idx="0">
                  <c:v>81</c:v>
                </c:pt>
                <c:pt idx="1">
                  <c:v>76</c:v>
                </c:pt>
                <c:pt idx="2">
                  <c:v>121</c:v>
                </c:pt>
                <c:pt idx="3">
                  <c:v>81</c:v>
                </c:pt>
                <c:pt idx="4">
                  <c:v>117</c:v>
                </c:pt>
                <c:pt idx="5">
                  <c:v>97</c:v>
                </c:pt>
                <c:pt idx="6">
                  <c:v>120</c:v>
                </c:pt>
                <c:pt idx="7">
                  <c:v>102</c:v>
                </c:pt>
                <c:pt idx="8">
                  <c:v>84</c:v>
                </c:pt>
                <c:pt idx="9">
                  <c:v>146</c:v>
                </c:pt>
                <c:pt idx="10">
                  <c:v>172</c:v>
                </c:pt>
                <c:pt idx="11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35-49BA-83D5-0146F9ECBC85}"/>
            </c:ext>
          </c:extLst>
        </c:ser>
        <c:ser>
          <c:idx val="2"/>
          <c:order val="2"/>
          <c:tx>
            <c:strRef>
              <c:f>Hoja1!$A$156</c:f>
              <c:strCache>
                <c:ptCount val="1"/>
                <c:pt idx="0">
                  <c:v>InstruccionCND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Hoja1!$B$153:$M$153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Hoja1!$B$156:$M$156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10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35-49BA-83D5-0146F9ECBC85}"/>
            </c:ext>
          </c:extLst>
        </c:ser>
        <c:ser>
          <c:idx val="3"/>
          <c:order val="3"/>
          <c:tx>
            <c:strRef>
              <c:f>Hoja1!$A$157</c:f>
              <c:strCache>
                <c:ptCount val="1"/>
                <c:pt idx="0">
                  <c:v>MtoMayor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Hoja1!$B$153:$M$153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Hoja1!$B$157:$M$157</c:f>
              <c:numCache>
                <c:formatCode>General</c:formatCode>
                <c:ptCount val="12"/>
                <c:pt idx="0">
                  <c:v>4</c:v>
                </c:pt>
                <c:pt idx="1">
                  <c:v>25</c:v>
                </c:pt>
                <c:pt idx="2">
                  <c:v>22</c:v>
                </c:pt>
                <c:pt idx="3">
                  <c:v>17</c:v>
                </c:pt>
                <c:pt idx="4">
                  <c:v>21</c:v>
                </c:pt>
                <c:pt idx="5">
                  <c:v>21</c:v>
                </c:pt>
                <c:pt idx="6">
                  <c:v>17</c:v>
                </c:pt>
                <c:pt idx="7">
                  <c:v>27</c:v>
                </c:pt>
                <c:pt idx="8">
                  <c:v>35</c:v>
                </c:pt>
                <c:pt idx="9">
                  <c:v>12</c:v>
                </c:pt>
                <c:pt idx="10">
                  <c:v>17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35-49BA-83D5-0146F9ECBC85}"/>
            </c:ext>
          </c:extLst>
        </c:ser>
        <c:ser>
          <c:idx val="4"/>
          <c:order val="4"/>
          <c:tx>
            <c:strRef>
              <c:f>Hoja1!$A$158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Hoja1!$B$153:$M$153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Hoja1!$B$158:$M$158</c:f>
              <c:numCache>
                <c:formatCode>General</c:formatCode>
                <c:ptCount val="12"/>
                <c:pt idx="0">
                  <c:v>639</c:v>
                </c:pt>
                <c:pt idx="1">
                  <c:v>1042</c:v>
                </c:pt>
                <c:pt idx="2">
                  <c:v>977</c:v>
                </c:pt>
                <c:pt idx="3">
                  <c:v>965</c:v>
                </c:pt>
                <c:pt idx="4">
                  <c:v>872</c:v>
                </c:pt>
                <c:pt idx="5">
                  <c:v>927</c:v>
                </c:pt>
                <c:pt idx="6">
                  <c:v>769</c:v>
                </c:pt>
                <c:pt idx="7">
                  <c:v>851</c:v>
                </c:pt>
                <c:pt idx="8">
                  <c:v>796</c:v>
                </c:pt>
                <c:pt idx="9">
                  <c:v>769</c:v>
                </c:pt>
                <c:pt idx="10">
                  <c:v>798</c:v>
                </c:pt>
                <c:pt idx="11">
                  <c:v>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5-49BA-83D5-0146F9ECBC85}"/>
            </c:ext>
          </c:extLst>
        </c:ser>
        <c:ser>
          <c:idx val="6"/>
          <c:order val="6"/>
          <c:tx>
            <c:strRef>
              <c:f>Hoja1!$A$159</c:f>
              <c:strCache>
                <c:ptCount val="1"/>
                <c:pt idx="0">
                  <c:v>ObrasEntidadesEstatales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Hoja1!$B$153:$M$153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Hoja1!$B$159:$M$159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11</c:v>
                </c:pt>
                <c:pt idx="7">
                  <c:v>2</c:v>
                </c:pt>
                <c:pt idx="8">
                  <c:v>3</c:v>
                </c:pt>
                <c:pt idx="9">
                  <c:v>6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35-49BA-83D5-0146F9ECBC85}"/>
            </c:ext>
          </c:extLst>
        </c:ser>
        <c:ser>
          <c:idx val="7"/>
          <c:order val="7"/>
          <c:tx>
            <c:strRef>
              <c:f>Hoja1!$A$160</c:f>
              <c:strCache>
                <c:ptCount val="1"/>
                <c:pt idx="0">
                  <c:v>Overhaul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Hoja1!$B$153:$M$153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Hoja1!$B$160:$M$160</c:f>
              <c:numCache>
                <c:formatCode>General</c:formatCode>
                <c:ptCount val="12"/>
                <c:pt idx="0">
                  <c:v>1</c:v>
                </c:pt>
                <c:pt idx="1">
                  <c:v>7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9</c:v>
                </c:pt>
                <c:pt idx="8">
                  <c:v>7</c:v>
                </c:pt>
                <c:pt idx="9">
                  <c:v>7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35-49BA-83D5-0146F9ECB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79601104"/>
        <c:axId val="379603848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Hoja1!$B$153:$M$153</c15:sqref>
                        </c15:formulaRef>
                      </c:ext>
                    </c:extLst>
                    <c:strCache>
                      <c:ptCount val="12"/>
                      <c:pt idx="0">
                        <c:v>ENE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DIC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F135-49BA-83D5-0146F9ECBC85}"/>
                  </c:ext>
                </c:extLst>
              </c15:ser>
            </c15:filteredBarSeries>
          </c:ext>
        </c:extLst>
      </c:barChart>
      <c:catAx>
        <c:axId val="37960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603848"/>
        <c:crosses val="autoZero"/>
        <c:auto val="1"/>
        <c:lblAlgn val="ctr"/>
        <c:lblOffset val="100"/>
        <c:noMultiLvlLbl val="0"/>
      </c:catAx>
      <c:valAx>
        <c:axId val="379603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Nro de</a:t>
                </a:r>
                <a:r>
                  <a:rPr lang="es-CO" baseline="0"/>
                  <a:t> </a:t>
                </a:r>
                <a:r>
                  <a:rPr lang="es-CO"/>
                  <a:t>Consignaciones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6011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67491</xdr:colOff>
      <xdr:row>1</xdr:row>
      <xdr:rowOff>31703</xdr:rowOff>
    </xdr:from>
    <xdr:to>
      <xdr:col>14</xdr:col>
      <xdr:colOff>171480</xdr:colOff>
      <xdr:row>15</xdr:row>
      <xdr:rowOff>63137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362312</xdr:colOff>
      <xdr:row>17</xdr:row>
      <xdr:rowOff>14286</xdr:rowOff>
    </xdr:from>
    <xdr:to>
      <xdr:col>13</xdr:col>
      <xdr:colOff>112406</xdr:colOff>
      <xdr:row>30</xdr:row>
      <xdr:rowOff>166006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189820</xdr:colOff>
      <xdr:row>16</xdr:row>
      <xdr:rowOff>181655</xdr:rowOff>
    </xdr:from>
    <xdr:to>
      <xdr:col>19</xdr:col>
      <xdr:colOff>189820</xdr:colOff>
      <xdr:row>31</xdr:row>
      <xdr:rowOff>67355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68035</xdr:colOff>
      <xdr:row>32</xdr:row>
      <xdr:rowOff>25172</xdr:rowOff>
    </xdr:from>
    <xdr:to>
      <xdr:col>21</xdr:col>
      <xdr:colOff>68035</xdr:colOff>
      <xdr:row>46</xdr:row>
      <xdr:rowOff>95930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110218</xdr:colOff>
      <xdr:row>46</xdr:row>
      <xdr:rowOff>151719</xdr:rowOff>
    </xdr:from>
    <xdr:to>
      <xdr:col>20</xdr:col>
      <xdr:colOff>110218</xdr:colOff>
      <xdr:row>62</xdr:row>
      <xdr:rowOff>37419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628650</xdr:colOff>
      <xdr:row>63</xdr:row>
      <xdr:rowOff>33337</xdr:rowOff>
    </xdr:from>
    <xdr:to>
      <xdr:col>20</xdr:col>
      <xdr:colOff>628650</xdr:colOff>
      <xdr:row>78</xdr:row>
      <xdr:rowOff>109537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657225</xdr:colOff>
      <xdr:row>98</xdr:row>
      <xdr:rowOff>90487</xdr:rowOff>
    </xdr:from>
    <xdr:to>
      <xdr:col>20</xdr:col>
      <xdr:colOff>657225</xdr:colOff>
      <xdr:row>113</xdr:row>
      <xdr:rowOff>166687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476086</xdr:colOff>
      <xdr:row>134</xdr:row>
      <xdr:rowOff>22452</xdr:rowOff>
    </xdr:from>
    <xdr:to>
      <xdr:col>29</xdr:col>
      <xdr:colOff>548368</xdr:colOff>
      <xdr:row>149</xdr:row>
      <xdr:rowOff>51027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370658</xdr:colOff>
      <xdr:row>153</xdr:row>
      <xdr:rowOff>116613</xdr:rowOff>
    </xdr:from>
    <xdr:to>
      <xdr:col>21</xdr:col>
      <xdr:colOff>103557</xdr:colOff>
      <xdr:row>172</xdr:row>
      <xdr:rowOff>134711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225062</xdr:colOff>
      <xdr:row>168</xdr:row>
      <xdr:rowOff>75791</xdr:rowOff>
    </xdr:from>
    <xdr:to>
      <xdr:col>11</xdr:col>
      <xdr:colOff>735057</xdr:colOff>
      <xdr:row>189</xdr:row>
      <xdr:rowOff>44360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0</xdr:colOff>
      <xdr:row>116</xdr:row>
      <xdr:rowOff>0</xdr:rowOff>
    </xdr:from>
    <xdr:to>
      <xdr:col>21</xdr:col>
      <xdr:colOff>0</xdr:colOff>
      <xdr:row>130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A7673A34-FC56-4B22-A926-187F055861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0</xdr:colOff>
      <xdr:row>82</xdr:row>
      <xdr:rowOff>0</xdr:rowOff>
    </xdr:from>
    <xdr:to>
      <xdr:col>21</xdr:col>
      <xdr:colOff>0</xdr:colOff>
      <xdr:row>97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DCC11293-D044-47AE-A0E7-8D83FD96A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T175"/>
  <sheetViews>
    <sheetView tabSelected="1" zoomScale="50" zoomScaleNormal="50" workbookViewId="0">
      <selection activeCell="R11" sqref="R11"/>
    </sheetView>
  </sheetViews>
  <sheetFormatPr defaultColWidth="11.42578125" defaultRowHeight="14.45"/>
  <cols>
    <col min="1" max="1" width="22.5703125" customWidth="1"/>
    <col min="2" max="2" width="31" bestFit="1" customWidth="1"/>
    <col min="5" max="5" width="12.7109375" bestFit="1" customWidth="1"/>
    <col min="6" max="6" width="13.5703125" bestFit="1" customWidth="1"/>
    <col min="7" max="7" width="16.5703125" customWidth="1"/>
  </cols>
  <sheetData>
    <row r="3" spans="1:7">
      <c r="A3" s="4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</row>
    <row r="4" spans="1:7">
      <c r="A4" s="8" t="s">
        <v>7</v>
      </c>
      <c r="B4" s="1">
        <v>86</v>
      </c>
      <c r="C4" s="1">
        <v>726</v>
      </c>
      <c r="D4" s="1">
        <v>0</v>
      </c>
      <c r="E4" s="1">
        <v>3</v>
      </c>
      <c r="F4" s="1">
        <v>67</v>
      </c>
      <c r="G4" s="1">
        <v>0</v>
      </c>
    </row>
    <row r="5" spans="1:7">
      <c r="A5" s="8" t="s">
        <v>8</v>
      </c>
      <c r="B5" s="1">
        <v>110</v>
      </c>
      <c r="C5" s="1">
        <v>1155</v>
      </c>
      <c r="D5" s="1">
        <v>0</v>
      </c>
      <c r="E5" s="1">
        <v>18</v>
      </c>
      <c r="F5" s="1">
        <v>23</v>
      </c>
      <c r="G5" s="1">
        <v>3</v>
      </c>
    </row>
    <row r="6" spans="1:7">
      <c r="A6" s="8" t="s">
        <v>9</v>
      </c>
      <c r="B6" s="1">
        <v>165</v>
      </c>
      <c r="C6" s="1">
        <v>1131</v>
      </c>
      <c r="D6" s="1">
        <v>0</v>
      </c>
      <c r="E6" s="1">
        <v>25</v>
      </c>
      <c r="F6" s="1">
        <v>52</v>
      </c>
      <c r="G6" s="1">
        <v>0</v>
      </c>
    </row>
    <row r="7" spans="1:7">
      <c r="A7" s="8" t="s">
        <v>10</v>
      </c>
      <c r="B7" s="1">
        <v>134</v>
      </c>
      <c r="C7" s="1">
        <v>1070</v>
      </c>
      <c r="D7" s="1">
        <v>0</v>
      </c>
      <c r="E7" s="1">
        <v>27</v>
      </c>
      <c r="F7" s="1">
        <v>59</v>
      </c>
      <c r="G7" s="1">
        <v>0</v>
      </c>
    </row>
    <row r="8" spans="1:7">
      <c r="A8" s="8" t="s">
        <v>11</v>
      </c>
      <c r="B8" s="1">
        <v>165</v>
      </c>
      <c r="C8" s="1">
        <v>1016</v>
      </c>
      <c r="D8" s="1">
        <v>0</v>
      </c>
      <c r="E8" s="1">
        <v>37</v>
      </c>
      <c r="F8" s="1">
        <v>47</v>
      </c>
      <c r="G8" s="1">
        <v>2</v>
      </c>
    </row>
    <row r="9" spans="1:7">
      <c r="A9" s="8" t="s">
        <v>12</v>
      </c>
      <c r="B9" s="1">
        <v>143</v>
      </c>
      <c r="C9" s="1">
        <v>1054</v>
      </c>
      <c r="D9" s="1">
        <v>0</v>
      </c>
      <c r="E9" s="1">
        <v>8</v>
      </c>
      <c r="F9" s="1">
        <v>111</v>
      </c>
      <c r="G9" s="1">
        <v>2</v>
      </c>
    </row>
    <row r="10" spans="1:7">
      <c r="A10" s="8" t="s">
        <v>13</v>
      </c>
      <c r="B10" s="1">
        <v>145</v>
      </c>
      <c r="C10" s="1">
        <v>925</v>
      </c>
      <c r="D10" s="1">
        <v>0</v>
      </c>
      <c r="E10" s="1">
        <v>15</v>
      </c>
      <c r="F10" s="1">
        <v>43</v>
      </c>
      <c r="G10" s="1">
        <v>0</v>
      </c>
    </row>
    <row r="11" spans="1:7">
      <c r="A11" s="8" t="s">
        <v>14</v>
      </c>
      <c r="B11" s="1">
        <v>144</v>
      </c>
      <c r="C11" s="1">
        <v>1003</v>
      </c>
      <c r="D11" s="1">
        <v>0</v>
      </c>
      <c r="E11" s="1">
        <v>13</v>
      </c>
      <c r="F11" s="1">
        <v>55</v>
      </c>
      <c r="G11" s="1">
        <v>0</v>
      </c>
    </row>
    <row r="12" spans="1:7">
      <c r="A12" s="8" t="s">
        <v>15</v>
      </c>
      <c r="B12" s="1">
        <v>115</v>
      </c>
      <c r="C12" s="1">
        <v>928</v>
      </c>
      <c r="D12" s="1">
        <v>0</v>
      </c>
      <c r="E12" s="1">
        <v>11</v>
      </c>
      <c r="F12" s="1">
        <v>75</v>
      </c>
      <c r="G12" s="1">
        <v>0</v>
      </c>
    </row>
    <row r="13" spans="1:7">
      <c r="A13" s="8" t="s">
        <v>16</v>
      </c>
      <c r="B13" s="1">
        <v>165</v>
      </c>
      <c r="C13" s="1">
        <v>947</v>
      </c>
      <c r="D13" s="1">
        <v>1</v>
      </c>
      <c r="E13" s="1">
        <v>24</v>
      </c>
      <c r="F13" s="1">
        <v>94</v>
      </c>
      <c r="G13" s="1">
        <v>3</v>
      </c>
    </row>
    <row r="14" spans="1:7">
      <c r="A14" s="8" t="s">
        <v>17</v>
      </c>
      <c r="B14" s="1">
        <v>165</v>
      </c>
      <c r="C14" s="1">
        <v>1005</v>
      </c>
      <c r="D14" s="1">
        <v>2</v>
      </c>
      <c r="E14" s="1">
        <v>30</v>
      </c>
      <c r="F14" s="1">
        <v>91</v>
      </c>
      <c r="G14" s="1">
        <v>3</v>
      </c>
    </row>
    <row r="15" spans="1:7">
      <c r="A15" s="8" t="s">
        <v>18</v>
      </c>
      <c r="B15" s="1">
        <v>239</v>
      </c>
      <c r="C15" s="1">
        <v>834</v>
      </c>
      <c r="D15" s="1">
        <v>23</v>
      </c>
      <c r="E15" s="1">
        <v>22</v>
      </c>
      <c r="F15" s="1">
        <v>78</v>
      </c>
      <c r="G15" s="1">
        <v>0</v>
      </c>
    </row>
    <row r="18" spans="1:7">
      <c r="A18" s="4" t="s">
        <v>19</v>
      </c>
    </row>
    <row r="19" spans="1:7">
      <c r="E19">
        <f>+E21+F21+G21</f>
        <v>11794</v>
      </c>
    </row>
    <row r="20" spans="1:7" ht="14.45" customHeight="1">
      <c r="A20" s="9" t="s">
        <v>20</v>
      </c>
      <c r="B20" s="4" t="s">
        <v>21</v>
      </c>
      <c r="C20" s="4" t="s">
        <v>22</v>
      </c>
      <c r="D20" s="4"/>
      <c r="E20" s="4" t="s">
        <v>23</v>
      </c>
      <c r="F20" s="4" t="s">
        <v>24</v>
      </c>
      <c r="G20" s="4" t="s">
        <v>25</v>
      </c>
    </row>
    <row r="21" spans="1:7">
      <c r="A21" s="9"/>
      <c r="B21">
        <v>1073</v>
      </c>
      <c r="C21">
        <v>621</v>
      </c>
      <c r="E21">
        <v>749</v>
      </c>
      <c r="F21">
        <v>10100</v>
      </c>
      <c r="G21">
        <v>945</v>
      </c>
    </row>
    <row r="22" spans="1:7">
      <c r="A22" s="9"/>
      <c r="E22" s="7">
        <f>+E21/E19</f>
        <v>6.350686789893166E-2</v>
      </c>
      <c r="F22" s="7">
        <f>+F21/E19</f>
        <v>0.85636764456503311</v>
      </c>
      <c r="G22" s="7">
        <f>G21/E19</f>
        <v>8.0125487536035267E-2</v>
      </c>
    </row>
    <row r="25" spans="1:7">
      <c r="D25">
        <f>+D27+F27+E27</f>
        <v>11794</v>
      </c>
    </row>
    <row r="26" spans="1:7" ht="14.45" customHeight="1">
      <c r="A26" s="9" t="s">
        <v>20</v>
      </c>
      <c r="B26" s="4" t="s">
        <v>26</v>
      </c>
      <c r="C26" s="4" t="s">
        <v>27</v>
      </c>
      <c r="D26" s="4" t="s">
        <v>28</v>
      </c>
      <c r="E26" s="4" t="s">
        <v>29</v>
      </c>
      <c r="F26" s="4" t="s">
        <v>30</v>
      </c>
    </row>
    <row r="27" spans="1:7">
      <c r="A27" s="9"/>
      <c r="B27" s="10">
        <v>4675</v>
      </c>
      <c r="C27" s="10">
        <v>1187</v>
      </c>
      <c r="D27">
        <v>4549</v>
      </c>
      <c r="E27">
        <v>1383</v>
      </c>
      <c r="F27">
        <v>5862</v>
      </c>
    </row>
    <row r="28" spans="1:7">
      <c r="A28" s="9"/>
      <c r="D28" s="7">
        <f>+D27/$D$25</f>
        <v>0.38570459555706293</v>
      </c>
      <c r="E28" s="7">
        <f t="shared" ref="E28:F28" si="0">+E27/$D$25</f>
        <v>0.11726301509241988</v>
      </c>
      <c r="F28" s="7">
        <f t="shared" si="0"/>
        <v>0.49703238935051719</v>
      </c>
    </row>
    <row r="32" spans="1:7">
      <c r="G32" s="3"/>
    </row>
    <row r="38" spans="1:14">
      <c r="A38" s="4" t="s">
        <v>31</v>
      </c>
      <c r="B38" t="s">
        <v>32</v>
      </c>
    </row>
    <row r="39" spans="1:14"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14</v>
      </c>
      <c r="J39" s="4" t="s">
        <v>15</v>
      </c>
      <c r="K39" s="4" t="s">
        <v>16</v>
      </c>
      <c r="L39" s="4" t="s">
        <v>17</v>
      </c>
      <c r="M39" s="4" t="s">
        <v>18</v>
      </c>
      <c r="N39" s="4" t="s">
        <v>33</v>
      </c>
    </row>
    <row r="40" spans="1:14">
      <c r="A40" s="4" t="s">
        <v>34</v>
      </c>
      <c r="B40">
        <v>104</v>
      </c>
      <c r="C40">
        <v>107</v>
      </c>
      <c r="D40">
        <v>139</v>
      </c>
      <c r="E40">
        <v>105</v>
      </c>
      <c r="F40">
        <v>89</v>
      </c>
      <c r="G40">
        <v>111</v>
      </c>
      <c r="H40">
        <v>116</v>
      </c>
      <c r="I40">
        <v>102</v>
      </c>
      <c r="J40">
        <v>96</v>
      </c>
      <c r="K40">
        <v>94</v>
      </c>
      <c r="L40">
        <v>117</v>
      </c>
      <c r="M40">
        <v>84</v>
      </c>
      <c r="N40">
        <f>SUM(B40:M40)</f>
        <v>1264</v>
      </c>
    </row>
    <row r="41" spans="1:14">
      <c r="A41" s="4" t="s">
        <v>35</v>
      </c>
      <c r="B41">
        <v>263</v>
      </c>
      <c r="C41">
        <v>461</v>
      </c>
      <c r="D41">
        <v>439</v>
      </c>
      <c r="E41">
        <v>314</v>
      </c>
      <c r="F41">
        <v>344</v>
      </c>
      <c r="G41">
        <v>343</v>
      </c>
      <c r="H41">
        <v>390</v>
      </c>
      <c r="I41">
        <v>458</v>
      </c>
      <c r="J41">
        <v>433</v>
      </c>
      <c r="K41">
        <v>373</v>
      </c>
      <c r="L41">
        <v>423</v>
      </c>
      <c r="M41">
        <v>438</v>
      </c>
      <c r="N41">
        <f t="shared" ref="N41:N42" si="1">SUM(B41:M41)</f>
        <v>4679</v>
      </c>
    </row>
    <row r="42" spans="1:14">
      <c r="A42" s="4" t="s">
        <v>29</v>
      </c>
      <c r="B42">
        <v>287</v>
      </c>
      <c r="C42">
        <v>456</v>
      </c>
      <c r="D42">
        <v>401</v>
      </c>
      <c r="E42">
        <v>441</v>
      </c>
      <c r="F42">
        <v>465</v>
      </c>
      <c r="G42">
        <v>411</v>
      </c>
      <c r="H42">
        <v>314</v>
      </c>
      <c r="I42">
        <v>273</v>
      </c>
      <c r="J42">
        <v>280</v>
      </c>
      <c r="K42">
        <v>354</v>
      </c>
      <c r="L42">
        <v>311</v>
      </c>
      <c r="M42">
        <v>164</v>
      </c>
      <c r="N42">
        <f t="shared" si="1"/>
        <v>4157</v>
      </c>
    </row>
    <row r="43" spans="1:14">
      <c r="A43" s="4" t="s">
        <v>26</v>
      </c>
      <c r="B43">
        <f>SUM(B40:B42)</f>
        <v>654</v>
      </c>
      <c r="C43">
        <f t="shared" ref="C43:N43" si="2">SUM(C40:C42)</f>
        <v>1024</v>
      </c>
      <c r="D43">
        <f t="shared" si="2"/>
        <v>979</v>
      </c>
      <c r="E43">
        <f t="shared" si="2"/>
        <v>860</v>
      </c>
      <c r="F43">
        <f t="shared" si="2"/>
        <v>898</v>
      </c>
      <c r="G43">
        <f t="shared" si="2"/>
        <v>865</v>
      </c>
      <c r="H43">
        <f t="shared" si="2"/>
        <v>820</v>
      </c>
      <c r="I43">
        <f t="shared" si="2"/>
        <v>833</v>
      </c>
      <c r="J43">
        <f t="shared" si="2"/>
        <v>809</v>
      </c>
      <c r="K43">
        <f t="shared" si="2"/>
        <v>821</v>
      </c>
      <c r="L43">
        <f t="shared" si="2"/>
        <v>851</v>
      </c>
      <c r="M43">
        <f t="shared" si="2"/>
        <v>686</v>
      </c>
      <c r="N43">
        <f t="shared" si="2"/>
        <v>10100</v>
      </c>
    </row>
    <row r="44" spans="1:14">
      <c r="A44" s="4" t="s">
        <v>28</v>
      </c>
    </row>
    <row r="45" spans="1:14">
      <c r="A45" s="4" t="s">
        <v>33</v>
      </c>
    </row>
    <row r="47" spans="1:14">
      <c r="A47" s="4" t="s">
        <v>36</v>
      </c>
      <c r="B47" t="s">
        <v>32</v>
      </c>
    </row>
    <row r="48" spans="1:14">
      <c r="B48" s="4" t="s">
        <v>7</v>
      </c>
      <c r="C48" s="4" t="s">
        <v>8</v>
      </c>
      <c r="D48" s="4" t="s">
        <v>9</v>
      </c>
      <c r="E48" s="4" t="s">
        <v>10</v>
      </c>
      <c r="F48" s="4" t="s">
        <v>11</v>
      </c>
      <c r="G48" s="4" t="s">
        <v>12</v>
      </c>
      <c r="H48" s="4" t="s">
        <v>13</v>
      </c>
      <c r="I48" s="4" t="s">
        <v>14</v>
      </c>
      <c r="J48" s="4" t="s">
        <v>15</v>
      </c>
      <c r="K48" s="4" t="s">
        <v>16</v>
      </c>
      <c r="L48" s="4" t="s">
        <v>17</v>
      </c>
      <c r="M48" s="4" t="s">
        <v>18</v>
      </c>
      <c r="N48" s="4" t="s">
        <v>33</v>
      </c>
    </row>
    <row r="49" spans="1:14">
      <c r="A49" s="4" t="s">
        <v>34</v>
      </c>
      <c r="B49">
        <f>B66+B103</f>
        <v>6</v>
      </c>
      <c r="C49">
        <f>C66+C103</f>
        <v>8</v>
      </c>
      <c r="D49">
        <f>D66+D103</f>
        <v>11</v>
      </c>
      <c r="E49">
        <f>E66+E103</f>
        <v>5</v>
      </c>
      <c r="F49">
        <f>F66+F103</f>
        <v>8</v>
      </c>
      <c r="G49">
        <f>G66+G103</f>
        <v>22</v>
      </c>
      <c r="H49">
        <f>H66+H103</f>
        <v>10</v>
      </c>
      <c r="I49">
        <f>I66+I103</f>
        <v>6</v>
      </c>
      <c r="J49">
        <f>J66+J103</f>
        <v>8</v>
      </c>
      <c r="K49">
        <f>K66+K103</f>
        <v>15</v>
      </c>
      <c r="L49">
        <f>L66+L103</f>
        <v>9</v>
      </c>
      <c r="M49">
        <f>M66+M103</f>
        <v>11</v>
      </c>
      <c r="N49">
        <f>SUM(B49:M49)</f>
        <v>119</v>
      </c>
    </row>
    <row r="50" spans="1:14">
      <c r="A50" s="4" t="s">
        <v>35</v>
      </c>
      <c r="B50">
        <f>B67+B104</f>
        <v>50</v>
      </c>
      <c r="C50">
        <f>C67+C104</f>
        <v>90</v>
      </c>
      <c r="D50">
        <f>D67+D104</f>
        <v>109</v>
      </c>
      <c r="E50">
        <f>E67+E104</f>
        <v>169</v>
      </c>
      <c r="F50">
        <f>F67+F104</f>
        <v>80</v>
      </c>
      <c r="G50">
        <f>G67+G104</f>
        <v>139</v>
      </c>
      <c r="H50">
        <f>H67+H104</f>
        <v>72</v>
      </c>
      <c r="I50">
        <f>I67+I104</f>
        <v>122</v>
      </c>
      <c r="J50">
        <f>J67+J104</f>
        <v>82</v>
      </c>
      <c r="K50">
        <f>K67+K104</f>
        <v>62</v>
      </c>
      <c r="L50">
        <f>L67+L104</f>
        <v>101</v>
      </c>
      <c r="M50">
        <f>M67+M104</f>
        <v>111</v>
      </c>
      <c r="N50">
        <f t="shared" ref="N50:N51" si="3">SUM(B50:M50)</f>
        <v>1187</v>
      </c>
    </row>
    <row r="51" spans="1:14">
      <c r="A51" s="4" t="s">
        <v>29</v>
      </c>
      <c r="B51">
        <f>B68+B105</f>
        <v>16</v>
      </c>
      <c r="C51">
        <f>C68+C105</f>
        <v>33</v>
      </c>
      <c r="D51">
        <f>D68+D105</f>
        <v>32</v>
      </c>
      <c r="E51">
        <f>E68+E105</f>
        <v>36</v>
      </c>
      <c r="F51">
        <f>F68+F105</f>
        <v>30</v>
      </c>
      <c r="G51">
        <f>G68+G105</f>
        <v>28</v>
      </c>
      <c r="H51">
        <f>H68+H105</f>
        <v>23</v>
      </c>
      <c r="I51">
        <f>I68+I105</f>
        <v>42</v>
      </c>
      <c r="J51">
        <f>J68+J105</f>
        <v>29</v>
      </c>
      <c r="K51">
        <f>K68+K105</f>
        <v>49</v>
      </c>
      <c r="L51">
        <f>L68+L105</f>
        <v>39</v>
      </c>
      <c r="M51">
        <f>M68+M105</f>
        <v>31</v>
      </c>
      <c r="N51">
        <f t="shared" si="3"/>
        <v>388</v>
      </c>
    </row>
    <row r="52" spans="1:14">
      <c r="A52" s="4" t="s">
        <v>27</v>
      </c>
      <c r="B52">
        <f>SUM(B49:B51)</f>
        <v>72</v>
      </c>
      <c r="C52">
        <f t="shared" ref="C52:N52" si="4">SUM(C49:C51)</f>
        <v>131</v>
      </c>
      <c r="D52">
        <f t="shared" si="4"/>
        <v>152</v>
      </c>
      <c r="E52">
        <f t="shared" si="4"/>
        <v>210</v>
      </c>
      <c r="F52">
        <f t="shared" si="4"/>
        <v>118</v>
      </c>
      <c r="G52">
        <f t="shared" si="4"/>
        <v>189</v>
      </c>
      <c r="H52">
        <f t="shared" si="4"/>
        <v>105</v>
      </c>
      <c r="I52">
        <f t="shared" si="4"/>
        <v>170</v>
      </c>
      <c r="J52">
        <f t="shared" si="4"/>
        <v>119</v>
      </c>
      <c r="K52">
        <f t="shared" si="4"/>
        <v>126</v>
      </c>
      <c r="L52">
        <f t="shared" si="4"/>
        <v>149</v>
      </c>
      <c r="M52">
        <f t="shared" si="4"/>
        <v>153</v>
      </c>
      <c r="N52">
        <f t="shared" si="4"/>
        <v>1694</v>
      </c>
    </row>
    <row r="53" spans="1:14">
      <c r="A53" s="4" t="s">
        <v>28</v>
      </c>
    </row>
    <row r="54" spans="1:14">
      <c r="A54" s="4" t="s">
        <v>33</v>
      </c>
    </row>
    <row r="62" spans="1:14">
      <c r="A62" s="4" t="s">
        <v>37</v>
      </c>
    </row>
    <row r="64" spans="1:14">
      <c r="A64" s="4" t="s">
        <v>34</v>
      </c>
      <c r="B64" t="s">
        <v>32</v>
      </c>
    </row>
    <row r="65" spans="1:14">
      <c r="A65" s="4" t="s">
        <v>35</v>
      </c>
      <c r="B65" s="4" t="s">
        <v>7</v>
      </c>
      <c r="C65" s="4" t="s">
        <v>8</v>
      </c>
      <c r="D65" s="4" t="s">
        <v>9</v>
      </c>
      <c r="E65" s="4" t="s">
        <v>10</v>
      </c>
      <c r="F65" s="4" t="s">
        <v>11</v>
      </c>
      <c r="G65" s="4" t="s">
        <v>12</v>
      </c>
      <c r="H65" s="4" t="s">
        <v>13</v>
      </c>
      <c r="I65" s="4" t="s">
        <v>14</v>
      </c>
      <c r="J65" s="4" t="s">
        <v>15</v>
      </c>
      <c r="K65" s="4" t="s">
        <v>16</v>
      </c>
      <c r="L65" s="4" t="s">
        <v>17</v>
      </c>
      <c r="M65" s="4" t="s">
        <v>18</v>
      </c>
      <c r="N65" s="4" t="s">
        <v>33</v>
      </c>
    </row>
    <row r="66" spans="1:14">
      <c r="A66" s="4" t="s">
        <v>29</v>
      </c>
      <c r="B66">
        <v>6</v>
      </c>
      <c r="C66">
        <v>4</v>
      </c>
      <c r="D66">
        <v>8</v>
      </c>
      <c r="E66">
        <v>5</v>
      </c>
      <c r="F66">
        <v>6</v>
      </c>
      <c r="G66">
        <v>17</v>
      </c>
      <c r="H66">
        <v>10</v>
      </c>
      <c r="I66">
        <v>5</v>
      </c>
      <c r="J66">
        <v>5</v>
      </c>
      <c r="K66">
        <v>10</v>
      </c>
      <c r="L66">
        <v>8</v>
      </c>
      <c r="M66">
        <v>8</v>
      </c>
      <c r="N66">
        <f>SUM(B66:M66)</f>
        <v>92</v>
      </c>
    </row>
    <row r="67" spans="1:14">
      <c r="A67" s="4" t="s">
        <v>27</v>
      </c>
      <c r="B67">
        <v>26</v>
      </c>
      <c r="C67">
        <v>31</v>
      </c>
      <c r="D67">
        <v>79</v>
      </c>
      <c r="E67">
        <v>94</v>
      </c>
      <c r="F67">
        <v>31</v>
      </c>
      <c r="G67">
        <v>97</v>
      </c>
      <c r="H67">
        <v>26</v>
      </c>
      <c r="I67">
        <v>56</v>
      </c>
      <c r="J67">
        <v>45</v>
      </c>
      <c r="K67">
        <v>34</v>
      </c>
      <c r="L67">
        <v>65</v>
      </c>
      <c r="M67">
        <v>73</v>
      </c>
      <c r="N67">
        <f t="shared" ref="N67:N68" si="5">SUM(B67:M67)</f>
        <v>657</v>
      </c>
    </row>
    <row r="68" spans="1:14">
      <c r="A68" s="4" t="s">
        <v>28</v>
      </c>
      <c r="B68">
        <v>15</v>
      </c>
      <c r="C68">
        <v>30</v>
      </c>
      <c r="D68">
        <v>30</v>
      </c>
      <c r="E68">
        <v>33</v>
      </c>
      <c r="F68">
        <v>26</v>
      </c>
      <c r="G68">
        <v>26</v>
      </c>
      <c r="H68">
        <v>18</v>
      </c>
      <c r="I68">
        <v>33</v>
      </c>
      <c r="J68">
        <v>22</v>
      </c>
      <c r="K68">
        <v>40</v>
      </c>
      <c r="L68">
        <v>36</v>
      </c>
      <c r="M68">
        <v>15</v>
      </c>
      <c r="N68">
        <f t="shared" si="5"/>
        <v>324</v>
      </c>
    </row>
    <row r="69" spans="1:14">
      <c r="A69" s="4" t="s">
        <v>33</v>
      </c>
      <c r="B69">
        <f>SUM(B66:B68)</f>
        <v>47</v>
      </c>
      <c r="C69">
        <f t="shared" ref="C69:N69" si="6">SUM(C66:C68)</f>
        <v>65</v>
      </c>
      <c r="D69">
        <f t="shared" si="6"/>
        <v>117</v>
      </c>
      <c r="E69">
        <f t="shared" si="6"/>
        <v>132</v>
      </c>
      <c r="F69">
        <f t="shared" si="6"/>
        <v>63</v>
      </c>
      <c r="G69">
        <f t="shared" si="6"/>
        <v>140</v>
      </c>
      <c r="H69">
        <f t="shared" si="6"/>
        <v>54</v>
      </c>
      <c r="I69">
        <f t="shared" si="6"/>
        <v>94</v>
      </c>
      <c r="J69">
        <f t="shared" si="6"/>
        <v>72</v>
      </c>
      <c r="K69">
        <f t="shared" si="6"/>
        <v>84</v>
      </c>
      <c r="L69">
        <f t="shared" si="6"/>
        <v>109</v>
      </c>
      <c r="M69">
        <f t="shared" si="6"/>
        <v>96</v>
      </c>
      <c r="N69">
        <f t="shared" si="6"/>
        <v>1073</v>
      </c>
    </row>
    <row r="82" spans="1:14">
      <c r="A82" s="4" t="s">
        <v>34</v>
      </c>
      <c r="B82" t="s">
        <v>32</v>
      </c>
    </row>
    <row r="83" spans="1:14">
      <c r="A83" s="4" t="s">
        <v>35</v>
      </c>
      <c r="B83" s="4" t="s">
        <v>7</v>
      </c>
      <c r="C83" s="4" t="s">
        <v>8</v>
      </c>
      <c r="D83" s="4" t="s">
        <v>9</v>
      </c>
      <c r="E83" s="4" t="s">
        <v>10</v>
      </c>
      <c r="F83" s="4" t="s">
        <v>11</v>
      </c>
      <c r="G83" s="4" t="s">
        <v>12</v>
      </c>
      <c r="H83" s="4" t="s">
        <v>13</v>
      </c>
      <c r="I83" s="4" t="s">
        <v>14</v>
      </c>
      <c r="J83" s="4" t="s">
        <v>15</v>
      </c>
      <c r="K83" s="4" t="s">
        <v>16</v>
      </c>
      <c r="L83" s="4" t="s">
        <v>17</v>
      </c>
      <c r="M83" s="4" t="s">
        <v>18</v>
      </c>
      <c r="N83" s="4" t="s">
        <v>33</v>
      </c>
    </row>
    <row r="84" spans="1:14">
      <c r="A84" s="4" t="s">
        <v>38</v>
      </c>
      <c r="B84">
        <v>26</v>
      </c>
      <c r="C84">
        <v>43</v>
      </c>
      <c r="D84">
        <v>59</v>
      </c>
      <c r="E84">
        <v>52</v>
      </c>
      <c r="F84">
        <v>45</v>
      </c>
      <c r="G84">
        <v>59</v>
      </c>
      <c r="H84">
        <v>39</v>
      </c>
      <c r="I84">
        <v>45</v>
      </c>
      <c r="J84">
        <v>47</v>
      </c>
      <c r="K84">
        <v>52</v>
      </c>
      <c r="L84">
        <v>75</v>
      </c>
      <c r="M84">
        <v>53</v>
      </c>
      <c r="N84">
        <f>SUM(B84:M84)</f>
        <v>595</v>
      </c>
    </row>
    <row r="85" spans="1:14">
      <c r="A85" s="4" t="s">
        <v>39</v>
      </c>
      <c r="B85">
        <v>21</v>
      </c>
      <c r="C85">
        <v>22</v>
      </c>
      <c r="D85">
        <v>58</v>
      </c>
      <c r="E85">
        <v>80</v>
      </c>
      <c r="F85">
        <v>18</v>
      </c>
      <c r="G85">
        <v>81</v>
      </c>
      <c r="H85">
        <v>15</v>
      </c>
      <c r="I85">
        <v>49</v>
      </c>
      <c r="J85">
        <v>25</v>
      </c>
      <c r="K85">
        <v>32</v>
      </c>
      <c r="L85">
        <v>34</v>
      </c>
      <c r="M85">
        <v>43</v>
      </c>
      <c r="N85">
        <f t="shared" ref="N85" si="7">SUM(B85:M85)</f>
        <v>478</v>
      </c>
    </row>
    <row r="86" spans="1:14">
      <c r="A86" s="4" t="s">
        <v>33</v>
      </c>
      <c r="B86">
        <f>SUM(B84:B85)</f>
        <v>47</v>
      </c>
      <c r="C86">
        <f t="shared" ref="C86:N86" si="8">SUM(C84:C85)</f>
        <v>65</v>
      </c>
      <c r="D86">
        <f t="shared" si="8"/>
        <v>117</v>
      </c>
      <c r="E86">
        <f t="shared" si="8"/>
        <v>132</v>
      </c>
      <c r="F86">
        <f t="shared" si="8"/>
        <v>63</v>
      </c>
      <c r="G86">
        <f t="shared" si="8"/>
        <v>140</v>
      </c>
      <c r="H86">
        <f t="shared" si="8"/>
        <v>54</v>
      </c>
      <c r="I86">
        <f t="shared" si="8"/>
        <v>94</v>
      </c>
      <c r="J86">
        <f t="shared" si="8"/>
        <v>72</v>
      </c>
      <c r="K86">
        <f t="shared" si="8"/>
        <v>84</v>
      </c>
      <c r="L86">
        <f t="shared" si="8"/>
        <v>109</v>
      </c>
      <c r="M86">
        <f t="shared" si="8"/>
        <v>96</v>
      </c>
      <c r="N86">
        <f t="shared" si="8"/>
        <v>1073</v>
      </c>
    </row>
    <row r="99" spans="1:14">
      <c r="A99" s="4" t="s">
        <v>40</v>
      </c>
    </row>
    <row r="100" spans="1:14">
      <c r="A100" s="4"/>
    </row>
    <row r="101" spans="1:14">
      <c r="A101" s="4" t="s">
        <v>34</v>
      </c>
      <c r="B101" t="s">
        <v>32</v>
      </c>
    </row>
    <row r="102" spans="1:14">
      <c r="A102" s="4" t="s">
        <v>35</v>
      </c>
      <c r="B102" s="4" t="s">
        <v>7</v>
      </c>
      <c r="C102" s="4" t="s">
        <v>8</v>
      </c>
      <c r="D102" s="4" t="s">
        <v>9</v>
      </c>
      <c r="E102" s="4" t="s">
        <v>10</v>
      </c>
      <c r="F102" s="4" t="s">
        <v>11</v>
      </c>
      <c r="G102" s="4" t="s">
        <v>12</v>
      </c>
      <c r="H102" s="4" t="s">
        <v>13</v>
      </c>
      <c r="I102" s="4" t="s">
        <v>14</v>
      </c>
      <c r="J102" s="4" t="s">
        <v>15</v>
      </c>
      <c r="K102" s="4" t="s">
        <v>16</v>
      </c>
      <c r="L102" s="4" t="s">
        <v>17</v>
      </c>
      <c r="M102" s="4" t="s">
        <v>18</v>
      </c>
      <c r="N102" s="4" t="s">
        <v>33</v>
      </c>
    </row>
    <row r="103" spans="1:14">
      <c r="A103" s="4" t="s">
        <v>29</v>
      </c>
      <c r="B103">
        <v>0</v>
      </c>
      <c r="C103">
        <v>4</v>
      </c>
      <c r="D103">
        <v>3</v>
      </c>
      <c r="E103">
        <v>0</v>
      </c>
      <c r="F103">
        <v>2</v>
      </c>
      <c r="G103">
        <v>5</v>
      </c>
      <c r="H103">
        <v>0</v>
      </c>
      <c r="I103">
        <v>1</v>
      </c>
      <c r="J103">
        <v>3</v>
      </c>
      <c r="K103">
        <v>5</v>
      </c>
      <c r="L103">
        <v>1</v>
      </c>
      <c r="M103">
        <v>3</v>
      </c>
      <c r="N103">
        <f>SUM(B103:M103)</f>
        <v>27</v>
      </c>
    </row>
    <row r="104" spans="1:14">
      <c r="A104" s="4" t="s">
        <v>27</v>
      </c>
      <c r="B104">
        <v>24</v>
      </c>
      <c r="C104">
        <v>59</v>
      </c>
      <c r="D104">
        <v>30</v>
      </c>
      <c r="E104">
        <v>75</v>
      </c>
      <c r="F104">
        <v>49</v>
      </c>
      <c r="G104">
        <v>42</v>
      </c>
      <c r="H104">
        <v>46</v>
      </c>
      <c r="I104">
        <v>66</v>
      </c>
      <c r="J104">
        <v>37</v>
      </c>
      <c r="K104">
        <v>28</v>
      </c>
      <c r="L104">
        <v>36</v>
      </c>
      <c r="M104">
        <v>38</v>
      </c>
      <c r="N104">
        <f>SUM(B104:M104)</f>
        <v>530</v>
      </c>
    </row>
    <row r="105" spans="1:14">
      <c r="A105" s="4" t="s">
        <v>28</v>
      </c>
      <c r="B105">
        <v>1</v>
      </c>
      <c r="C105">
        <v>3</v>
      </c>
      <c r="D105">
        <v>2</v>
      </c>
      <c r="E105">
        <v>3</v>
      </c>
      <c r="F105">
        <v>4</v>
      </c>
      <c r="G105">
        <v>2</v>
      </c>
      <c r="H105">
        <v>5</v>
      </c>
      <c r="I105">
        <v>9</v>
      </c>
      <c r="J105">
        <v>7</v>
      </c>
      <c r="K105">
        <v>9</v>
      </c>
      <c r="L105">
        <v>3</v>
      </c>
      <c r="M105">
        <v>16</v>
      </c>
      <c r="N105">
        <f t="shared" ref="N105" si="9">SUM(B105:M105)</f>
        <v>64</v>
      </c>
    </row>
    <row r="106" spans="1:14">
      <c r="A106" s="4" t="s">
        <v>33</v>
      </c>
      <c r="B106">
        <f>SUM(B103:B105)</f>
        <v>25</v>
      </c>
      <c r="C106">
        <f t="shared" ref="C106:N106" si="10">SUM(C103:C105)</f>
        <v>66</v>
      </c>
      <c r="D106">
        <f t="shared" si="10"/>
        <v>35</v>
      </c>
      <c r="E106">
        <f t="shared" si="10"/>
        <v>78</v>
      </c>
      <c r="F106">
        <f t="shared" si="10"/>
        <v>55</v>
      </c>
      <c r="G106">
        <f t="shared" si="10"/>
        <v>49</v>
      </c>
      <c r="H106">
        <f t="shared" si="10"/>
        <v>51</v>
      </c>
      <c r="I106">
        <f t="shared" si="10"/>
        <v>76</v>
      </c>
      <c r="J106">
        <f t="shared" si="10"/>
        <v>47</v>
      </c>
      <c r="K106">
        <f t="shared" si="10"/>
        <v>42</v>
      </c>
      <c r="L106">
        <f t="shared" si="10"/>
        <v>40</v>
      </c>
      <c r="M106">
        <f t="shared" si="10"/>
        <v>57</v>
      </c>
      <c r="N106">
        <f t="shared" si="10"/>
        <v>621</v>
      </c>
    </row>
    <row r="119" spans="1:14">
      <c r="A119" s="4" t="s">
        <v>34</v>
      </c>
      <c r="B119" t="s">
        <v>32</v>
      </c>
    </row>
    <row r="120" spans="1:14">
      <c r="A120" s="4" t="s">
        <v>35</v>
      </c>
      <c r="B120" s="4" t="s">
        <v>7</v>
      </c>
      <c r="C120" s="4" t="s">
        <v>8</v>
      </c>
      <c r="D120" s="4" t="s">
        <v>9</v>
      </c>
      <c r="E120" s="4" t="s">
        <v>10</v>
      </c>
      <c r="F120" s="4" t="s">
        <v>11</v>
      </c>
      <c r="G120" s="4" t="s">
        <v>12</v>
      </c>
      <c r="H120" s="4" t="s">
        <v>13</v>
      </c>
      <c r="I120" s="4" t="s">
        <v>14</v>
      </c>
      <c r="J120" s="4" t="s">
        <v>15</v>
      </c>
      <c r="K120" s="4" t="s">
        <v>16</v>
      </c>
      <c r="L120" s="4" t="s">
        <v>17</v>
      </c>
      <c r="M120" s="4" t="s">
        <v>18</v>
      </c>
      <c r="N120" s="4" t="s">
        <v>33</v>
      </c>
    </row>
    <row r="121" spans="1:14">
      <c r="A121" s="4" t="s">
        <v>38</v>
      </c>
      <c r="B121">
        <v>8</v>
      </c>
      <c r="C121">
        <v>20</v>
      </c>
      <c r="D121">
        <v>13</v>
      </c>
      <c r="E121">
        <v>6</v>
      </c>
      <c r="F121">
        <v>13</v>
      </c>
      <c r="G121">
        <v>12</v>
      </c>
      <c r="H121">
        <v>12</v>
      </c>
      <c r="I121">
        <v>18</v>
      </c>
      <c r="J121">
        <v>15</v>
      </c>
      <c r="K121">
        <v>15</v>
      </c>
      <c r="L121">
        <v>8</v>
      </c>
      <c r="M121">
        <v>14</v>
      </c>
      <c r="N121">
        <f>SUM(B121:M121)</f>
        <v>154</v>
      </c>
    </row>
    <row r="122" spans="1:14">
      <c r="A122" s="4" t="s">
        <v>39</v>
      </c>
      <c r="B122">
        <v>17</v>
      </c>
      <c r="C122">
        <v>46</v>
      </c>
      <c r="D122">
        <v>22</v>
      </c>
      <c r="E122">
        <v>72</v>
      </c>
      <c r="F122">
        <v>42</v>
      </c>
      <c r="G122">
        <v>37</v>
      </c>
      <c r="H122">
        <v>39</v>
      </c>
      <c r="I122">
        <v>58</v>
      </c>
      <c r="J122">
        <v>32</v>
      </c>
      <c r="K122">
        <v>27</v>
      </c>
      <c r="L122">
        <v>32</v>
      </c>
      <c r="M122">
        <v>43</v>
      </c>
      <c r="N122">
        <f t="shared" ref="N122" si="11">SUM(B122:M122)</f>
        <v>467</v>
      </c>
    </row>
    <row r="123" spans="1:14">
      <c r="A123" s="4" t="s">
        <v>33</v>
      </c>
      <c r="B123">
        <f>SUM(B121:B122)</f>
        <v>25</v>
      </c>
      <c r="C123">
        <f t="shared" ref="C123:N123" si="12">SUM(C121:C122)</f>
        <v>66</v>
      </c>
      <c r="D123">
        <f t="shared" si="12"/>
        <v>35</v>
      </c>
      <c r="E123">
        <f t="shared" si="12"/>
        <v>78</v>
      </c>
      <c r="F123">
        <f t="shared" si="12"/>
        <v>55</v>
      </c>
      <c r="G123">
        <f t="shared" si="12"/>
        <v>49</v>
      </c>
      <c r="H123">
        <f t="shared" si="12"/>
        <v>51</v>
      </c>
      <c r="I123">
        <f t="shared" si="12"/>
        <v>76</v>
      </c>
      <c r="J123">
        <f t="shared" si="12"/>
        <v>47</v>
      </c>
      <c r="K123">
        <f t="shared" si="12"/>
        <v>42</v>
      </c>
      <c r="L123">
        <f t="shared" si="12"/>
        <v>40</v>
      </c>
      <c r="M123">
        <f t="shared" si="12"/>
        <v>57</v>
      </c>
      <c r="N123">
        <f t="shared" si="12"/>
        <v>621</v>
      </c>
    </row>
    <row r="135" spans="1:20">
      <c r="A135" s="4" t="s">
        <v>41</v>
      </c>
    </row>
    <row r="136" spans="1:20">
      <c r="A136" s="4"/>
    </row>
    <row r="137" spans="1:20">
      <c r="A137" s="4" t="s">
        <v>42</v>
      </c>
      <c r="B137" s="4">
        <v>2003</v>
      </c>
      <c r="C137" s="4">
        <v>2004</v>
      </c>
      <c r="D137" s="4">
        <v>2005</v>
      </c>
      <c r="E137" s="4">
        <v>2006</v>
      </c>
      <c r="F137" s="4">
        <v>2007</v>
      </c>
      <c r="G137" s="4">
        <v>2008</v>
      </c>
      <c r="H137" s="4">
        <v>2009</v>
      </c>
      <c r="I137" s="4">
        <v>2010</v>
      </c>
      <c r="J137" s="4">
        <v>2011</v>
      </c>
      <c r="K137" s="4">
        <v>2012</v>
      </c>
      <c r="L137" s="4">
        <v>2013</v>
      </c>
      <c r="M137" s="4">
        <v>2014</v>
      </c>
      <c r="N137" s="4">
        <v>2015</v>
      </c>
      <c r="O137" s="4">
        <v>2016</v>
      </c>
      <c r="P137" s="4">
        <v>2017</v>
      </c>
      <c r="Q137" s="4">
        <v>2018</v>
      </c>
      <c r="R137" s="4">
        <v>2019</v>
      </c>
      <c r="S137" s="4">
        <v>2020</v>
      </c>
      <c r="T137" s="4">
        <v>2021</v>
      </c>
    </row>
    <row r="138" spans="1:20">
      <c r="A138" s="4" t="s">
        <v>24</v>
      </c>
      <c r="B138" s="6">
        <v>4065</v>
      </c>
      <c r="C138" s="6">
        <v>3654</v>
      </c>
      <c r="D138" s="6">
        <v>4059</v>
      </c>
      <c r="E138" s="6">
        <v>3482</v>
      </c>
      <c r="F138" s="6">
        <v>3909</v>
      </c>
      <c r="G138" s="6">
        <v>4454</v>
      </c>
      <c r="H138" s="6">
        <v>4825</v>
      </c>
      <c r="I138" s="6">
        <v>5364</v>
      </c>
      <c r="J138" s="6">
        <v>5749</v>
      </c>
      <c r="K138" s="6">
        <v>6150</v>
      </c>
      <c r="L138" s="6">
        <v>7423</v>
      </c>
      <c r="M138" s="6">
        <v>7913</v>
      </c>
      <c r="N138" s="6">
        <v>8390</v>
      </c>
      <c r="O138" s="6">
        <v>8402</v>
      </c>
      <c r="P138" s="6">
        <v>8440</v>
      </c>
      <c r="Q138" s="6">
        <v>8796</v>
      </c>
      <c r="R138" s="6">
        <v>9016</v>
      </c>
      <c r="S138" s="6">
        <v>8836</v>
      </c>
      <c r="T138" s="6">
        <f>N43</f>
        <v>10100</v>
      </c>
    </row>
    <row r="139" spans="1:20">
      <c r="A139" s="4" t="s">
        <v>23</v>
      </c>
      <c r="B139" s="6">
        <v>521</v>
      </c>
      <c r="C139" s="6">
        <v>471</v>
      </c>
      <c r="D139" s="6">
        <v>495</v>
      </c>
      <c r="E139" s="6">
        <v>548</v>
      </c>
      <c r="F139" s="6">
        <v>1280</v>
      </c>
      <c r="G139" s="6">
        <v>1074</v>
      </c>
      <c r="H139" s="6">
        <v>778</v>
      </c>
      <c r="I139" s="6">
        <v>780</v>
      </c>
      <c r="J139" s="6">
        <v>746</v>
      </c>
      <c r="K139" s="6">
        <v>753</v>
      </c>
      <c r="L139" s="6">
        <v>780</v>
      </c>
      <c r="M139" s="6">
        <v>710</v>
      </c>
      <c r="N139" s="6">
        <v>738</v>
      </c>
      <c r="O139" s="6">
        <v>723</v>
      </c>
      <c r="P139" s="6">
        <v>740</v>
      </c>
      <c r="Q139" s="6">
        <v>755</v>
      </c>
      <c r="R139" s="6">
        <v>529</v>
      </c>
      <c r="S139" s="6">
        <v>772</v>
      </c>
      <c r="T139" s="6">
        <f>N84+N121</f>
        <v>749</v>
      </c>
    </row>
    <row r="140" spans="1:20">
      <c r="A140" s="4" t="s">
        <v>39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>
        <v>303</v>
      </c>
      <c r="T140" s="6">
        <f>N85+N122</f>
        <v>945</v>
      </c>
    </row>
    <row r="141" spans="1:20">
      <c r="A141" s="4" t="s">
        <v>43</v>
      </c>
      <c r="B141" s="6">
        <f t="shared" ref="B141:Q141" si="13">+B138+B139</f>
        <v>4586</v>
      </c>
      <c r="C141" s="6">
        <f t="shared" si="13"/>
        <v>4125</v>
      </c>
      <c r="D141" s="6">
        <f t="shared" si="13"/>
        <v>4554</v>
      </c>
      <c r="E141" s="6">
        <f t="shared" si="13"/>
        <v>4030</v>
      </c>
      <c r="F141" s="6">
        <f t="shared" si="13"/>
        <v>5189</v>
      </c>
      <c r="G141" s="6">
        <f t="shared" si="13"/>
        <v>5528</v>
      </c>
      <c r="H141" s="6">
        <f t="shared" si="13"/>
        <v>5603</v>
      </c>
      <c r="I141" s="6">
        <f t="shared" si="13"/>
        <v>6144</v>
      </c>
      <c r="J141" s="6">
        <f t="shared" si="13"/>
        <v>6495</v>
      </c>
      <c r="K141" s="6">
        <f t="shared" si="13"/>
        <v>6903</v>
      </c>
      <c r="L141" s="6">
        <f t="shared" si="13"/>
        <v>8203</v>
      </c>
      <c r="M141" s="6">
        <f t="shared" si="13"/>
        <v>8623</v>
      </c>
      <c r="N141" s="6">
        <f t="shared" si="13"/>
        <v>9128</v>
      </c>
      <c r="O141" s="6">
        <f t="shared" si="13"/>
        <v>9125</v>
      </c>
      <c r="P141" s="6">
        <f t="shared" si="13"/>
        <v>9180</v>
      </c>
      <c r="Q141" s="6">
        <f t="shared" si="13"/>
        <v>9551</v>
      </c>
      <c r="R141" s="6">
        <v>9545</v>
      </c>
      <c r="S141" s="6">
        <f>SUM(S138:S140)</f>
        <v>9911</v>
      </c>
      <c r="T141" s="6">
        <f>SUM(T138:T140)</f>
        <v>11794</v>
      </c>
    </row>
    <row r="143" spans="1:20">
      <c r="R143">
        <f>S141-R141</f>
        <v>366</v>
      </c>
      <c r="S143">
        <f>T141-S141</f>
        <v>1883</v>
      </c>
    </row>
    <row r="144" spans="1:20">
      <c r="R144">
        <f>R143/R141</f>
        <v>3.8344683080146671E-2</v>
      </c>
      <c r="S144">
        <f>S143/S141</f>
        <v>0.18999091918070832</v>
      </c>
    </row>
    <row r="145" spans="1:19">
      <c r="R145">
        <f>R144*100</f>
        <v>3.8344683080146673</v>
      </c>
      <c r="S145">
        <f>S144*100</f>
        <v>18.999091918070832</v>
      </c>
    </row>
    <row r="152" spans="1:19">
      <c r="A152" s="4" t="s">
        <v>34</v>
      </c>
      <c r="B152" t="s">
        <v>32</v>
      </c>
    </row>
    <row r="153" spans="1:19">
      <c r="A153" s="4"/>
      <c r="B153" s="4" t="s">
        <v>7</v>
      </c>
      <c r="C153" s="4" t="s">
        <v>8</v>
      </c>
      <c r="D153" s="4" t="s">
        <v>9</v>
      </c>
      <c r="E153" s="4" t="s">
        <v>10</v>
      </c>
      <c r="F153" s="4" t="s">
        <v>11</v>
      </c>
      <c r="G153" s="4" t="s">
        <v>12</v>
      </c>
      <c r="H153" s="4" t="s">
        <v>13</v>
      </c>
      <c r="I153" s="4" t="s">
        <v>14</v>
      </c>
      <c r="J153" s="4" t="s">
        <v>15</v>
      </c>
      <c r="K153" s="4" t="s">
        <v>16</v>
      </c>
      <c r="L153" s="4" t="s">
        <v>17</v>
      </c>
      <c r="M153" s="4" t="s">
        <v>18</v>
      </c>
      <c r="N153" s="4" t="s">
        <v>33</v>
      </c>
    </row>
    <row r="154" spans="1:19">
      <c r="A154" s="4" t="s">
        <v>44</v>
      </c>
      <c r="B154">
        <v>1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1</v>
      </c>
      <c r="I154">
        <v>2</v>
      </c>
      <c r="J154">
        <v>1</v>
      </c>
      <c r="K154">
        <v>5</v>
      </c>
      <c r="L154">
        <v>3</v>
      </c>
      <c r="M154">
        <v>0</v>
      </c>
      <c r="N154">
        <f>SUM(B154:M154)</f>
        <v>13</v>
      </c>
    </row>
    <row r="155" spans="1:19">
      <c r="A155" s="4" t="s">
        <v>45</v>
      </c>
      <c r="B155">
        <v>81</v>
      </c>
      <c r="C155">
        <v>76</v>
      </c>
      <c r="D155">
        <v>121</v>
      </c>
      <c r="E155">
        <v>81</v>
      </c>
      <c r="F155">
        <v>117</v>
      </c>
      <c r="G155">
        <v>97</v>
      </c>
      <c r="H155">
        <v>120</v>
      </c>
      <c r="I155">
        <v>102</v>
      </c>
      <c r="J155">
        <v>84</v>
      </c>
      <c r="K155">
        <v>146</v>
      </c>
      <c r="L155">
        <v>172</v>
      </c>
      <c r="M155">
        <v>140</v>
      </c>
      <c r="N155">
        <f>SUM(B155:M155)</f>
        <v>1337</v>
      </c>
    </row>
    <row r="156" spans="1:19">
      <c r="A156" s="4" t="s">
        <v>46</v>
      </c>
      <c r="B156">
        <v>0</v>
      </c>
      <c r="C156">
        <v>3</v>
      </c>
      <c r="D156">
        <v>4</v>
      </c>
      <c r="E156">
        <v>2</v>
      </c>
      <c r="F156">
        <v>1</v>
      </c>
      <c r="G156">
        <v>0</v>
      </c>
      <c r="H156">
        <v>4</v>
      </c>
      <c r="I156">
        <v>10</v>
      </c>
      <c r="J156">
        <v>0</v>
      </c>
      <c r="K156">
        <v>2</v>
      </c>
      <c r="L156">
        <v>3</v>
      </c>
      <c r="M156">
        <v>0</v>
      </c>
      <c r="N156">
        <f t="shared" ref="N156:N160" si="14">SUM(B156:M156)</f>
        <v>29</v>
      </c>
    </row>
    <row r="157" spans="1:19">
      <c r="A157" s="4" t="s">
        <v>47</v>
      </c>
      <c r="B157">
        <v>4</v>
      </c>
      <c r="C157">
        <v>25</v>
      </c>
      <c r="D157">
        <v>22</v>
      </c>
      <c r="E157">
        <v>17</v>
      </c>
      <c r="F157">
        <v>21</v>
      </c>
      <c r="G157">
        <v>21</v>
      </c>
      <c r="H157">
        <v>17</v>
      </c>
      <c r="I157">
        <v>27</v>
      </c>
      <c r="J157">
        <v>35</v>
      </c>
      <c r="K157">
        <v>12</v>
      </c>
      <c r="L157">
        <v>17</v>
      </c>
      <c r="M157">
        <v>3</v>
      </c>
      <c r="N157">
        <f t="shared" si="14"/>
        <v>221</v>
      </c>
    </row>
    <row r="158" spans="1:19">
      <c r="A158" s="4" t="s">
        <v>48</v>
      </c>
      <c r="B158">
        <v>639</v>
      </c>
      <c r="C158">
        <v>1042</v>
      </c>
      <c r="D158">
        <v>977</v>
      </c>
      <c r="E158">
        <v>965</v>
      </c>
      <c r="F158">
        <v>872</v>
      </c>
      <c r="G158">
        <v>927</v>
      </c>
      <c r="H158">
        <v>769</v>
      </c>
      <c r="I158">
        <v>851</v>
      </c>
      <c r="J158">
        <v>796</v>
      </c>
      <c r="K158">
        <v>769</v>
      </c>
      <c r="L158">
        <v>798</v>
      </c>
      <c r="M158">
        <v>681</v>
      </c>
      <c r="N158">
        <f t="shared" si="14"/>
        <v>10086</v>
      </c>
    </row>
    <row r="159" spans="1:19">
      <c r="A159" s="4" t="s">
        <v>49</v>
      </c>
      <c r="B159">
        <v>0</v>
      </c>
      <c r="C159">
        <v>2</v>
      </c>
      <c r="D159">
        <v>1</v>
      </c>
      <c r="E159">
        <v>1</v>
      </c>
      <c r="F159">
        <v>1</v>
      </c>
      <c r="G159">
        <v>5</v>
      </c>
      <c r="H159">
        <v>11</v>
      </c>
      <c r="I159">
        <v>2</v>
      </c>
      <c r="J159">
        <v>3</v>
      </c>
      <c r="K159">
        <v>6</v>
      </c>
      <c r="L159">
        <v>8</v>
      </c>
      <c r="M159">
        <v>9</v>
      </c>
      <c r="N159">
        <f t="shared" si="14"/>
        <v>49</v>
      </c>
    </row>
    <row r="160" spans="1:19">
      <c r="A160" s="4" t="s">
        <v>50</v>
      </c>
      <c r="B160">
        <v>1</v>
      </c>
      <c r="C160">
        <v>7</v>
      </c>
      <c r="D160">
        <v>5</v>
      </c>
      <c r="E160">
        <v>4</v>
      </c>
      <c r="F160">
        <v>2</v>
      </c>
      <c r="G160">
        <v>4</v>
      </c>
      <c r="H160">
        <v>3</v>
      </c>
      <c r="I160">
        <v>9</v>
      </c>
      <c r="J160">
        <v>7</v>
      </c>
      <c r="K160">
        <v>7</v>
      </c>
      <c r="L160">
        <v>4</v>
      </c>
      <c r="M160">
        <v>6</v>
      </c>
      <c r="N160">
        <f t="shared" si="14"/>
        <v>59</v>
      </c>
    </row>
    <row r="161" spans="1:14">
      <c r="A161" s="4" t="s">
        <v>33</v>
      </c>
      <c r="B161">
        <f>SUM(B154:B160)</f>
        <v>726</v>
      </c>
      <c r="C161">
        <f t="shared" ref="C161:N161" si="15">SUM(C154:C160)</f>
        <v>1155</v>
      </c>
      <c r="D161">
        <f t="shared" si="15"/>
        <v>1130</v>
      </c>
      <c r="E161">
        <f t="shared" si="15"/>
        <v>1070</v>
      </c>
      <c r="F161">
        <f t="shared" si="15"/>
        <v>1014</v>
      </c>
      <c r="G161">
        <f t="shared" si="15"/>
        <v>1054</v>
      </c>
      <c r="H161">
        <f t="shared" si="15"/>
        <v>925</v>
      </c>
      <c r="I161">
        <f t="shared" si="15"/>
        <v>1003</v>
      </c>
      <c r="J161">
        <f t="shared" si="15"/>
        <v>926</v>
      </c>
      <c r="K161">
        <f t="shared" si="15"/>
        <v>947</v>
      </c>
      <c r="L161">
        <f t="shared" si="15"/>
        <v>1005</v>
      </c>
      <c r="M161">
        <f t="shared" si="15"/>
        <v>839</v>
      </c>
      <c r="N161">
        <f t="shared" si="15"/>
        <v>11794</v>
      </c>
    </row>
    <row r="165" spans="1:14">
      <c r="A165" s="4" t="s">
        <v>51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7" spans="1:14">
      <c r="A167" s="4" t="s">
        <v>35</v>
      </c>
      <c r="B167" s="4" t="s">
        <v>34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>
      <c r="A168" s="4" t="s">
        <v>44</v>
      </c>
      <c r="B168" s="5">
        <f>N154/$B$175</f>
        <v>1.1022553840936069E-3</v>
      </c>
      <c r="C168" s="2">
        <f t="shared" ref="C168:C174" si="16">+B168/$B$175</f>
        <v>9.3458994751026522E-8</v>
      </c>
    </row>
    <row r="169" spans="1:14">
      <c r="A169" s="4" t="s">
        <v>45</v>
      </c>
      <c r="B169" s="5">
        <f t="shared" ref="B169:B173" si="17">N155/$B$175</f>
        <v>0.1133627268102425</v>
      </c>
      <c r="C169" s="2">
        <f t="shared" si="16"/>
        <v>9.61189815247096E-6</v>
      </c>
    </row>
    <row r="170" spans="1:14">
      <c r="A170" s="4" t="s">
        <v>46</v>
      </c>
      <c r="B170" s="5">
        <f t="shared" si="17"/>
        <v>2.4588773952857385E-3</v>
      </c>
      <c r="C170" s="2">
        <f t="shared" si="16"/>
        <v>2.0848544982921303E-7</v>
      </c>
    </row>
    <row r="171" spans="1:14">
      <c r="A171" s="4" t="s">
        <v>47</v>
      </c>
      <c r="B171" s="5">
        <f t="shared" si="17"/>
        <v>1.8738341529591317E-2</v>
      </c>
      <c r="C171" s="2">
        <f t="shared" si="16"/>
        <v>1.5888029107674509E-6</v>
      </c>
    </row>
    <row r="172" spans="1:14">
      <c r="A172" s="4" t="s">
        <v>48</v>
      </c>
      <c r="B172" s="5">
        <f t="shared" si="17"/>
        <v>0.8551806003052399</v>
      </c>
      <c r="C172" s="2">
        <f t="shared" si="16"/>
        <v>7.2509801619911814E-5</v>
      </c>
    </row>
    <row r="173" spans="1:14">
      <c r="A173" s="4" t="s">
        <v>49</v>
      </c>
      <c r="B173" s="5">
        <f t="shared" si="17"/>
        <v>4.1546549092759026E-3</v>
      </c>
      <c r="C173" s="2">
        <f t="shared" si="16"/>
        <v>3.5226851867694613E-7</v>
      </c>
    </row>
    <row r="174" spans="1:14">
      <c r="A174" s="4" t="s">
        <v>50</v>
      </c>
      <c r="B174" s="5">
        <f>N160/$B$175</f>
        <v>5.0025436662709854E-3</v>
      </c>
      <c r="C174" s="2">
        <f t="shared" si="16"/>
        <v>4.2416005310081274E-7</v>
      </c>
    </row>
    <row r="175" spans="1:14">
      <c r="A175" s="4" t="s">
        <v>33</v>
      </c>
      <c r="B175">
        <f>N161</f>
        <v>11794</v>
      </c>
    </row>
  </sheetData>
  <mergeCells count="2">
    <mergeCell ref="A20:A22"/>
    <mergeCell ref="A26:A28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AUGUSTO GIRALDO GARCIA</dc:creator>
  <cp:keywords/>
  <dc:description/>
  <cp:lastModifiedBy>NATALIA BASTIDAS ROSAS</cp:lastModifiedBy>
  <cp:revision/>
  <dcterms:created xsi:type="dcterms:W3CDTF">2020-01-13T19:25:36Z</dcterms:created>
  <dcterms:modified xsi:type="dcterms:W3CDTF">2022-01-27T14:29:02Z</dcterms:modified>
  <cp:category/>
  <cp:contentStatus/>
</cp:coreProperties>
</file>